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firstSheet="1" activeTab="1"/>
  </bookViews>
  <sheets>
    <sheet name="Лист1" sheetId="1" state="hidden" r:id="rId1"/>
    <sheet name="муж" sheetId="2" r:id="rId2"/>
    <sheet name="жен" sheetId="3" r:id="rId3"/>
    <sheet name="мега_м" sheetId="4" r:id="rId4"/>
    <sheet name="мега_д" sheetId="5" r:id="rId5"/>
    <sheet name="супер_м" sheetId="6" r:id="rId6"/>
    <sheet name="супер_д" sheetId="7" r:id="rId7"/>
    <sheet name="мини_м" sheetId="8" r:id="rId8"/>
    <sheet name="мини_д" sheetId="9" r:id="rId9"/>
    <sheet name="М" sheetId="10" r:id="rId10"/>
    <sheet name="Ж" sheetId="11" r:id="rId11"/>
  </sheets>
  <definedNames/>
  <calcPr fullCalcOnLoad="1"/>
  <pivotCaches>
    <pivotCache cacheId="2" r:id="rId12"/>
    <pivotCache cacheId="1" r:id="rId13"/>
  </pivotCaches>
</workbook>
</file>

<file path=xl/sharedStrings.xml><?xml version="1.0" encoding="utf-8"?>
<sst xmlns="http://schemas.openxmlformats.org/spreadsheetml/2006/main" count="1018" uniqueCount="280">
  <si>
    <t>прошло</t>
  </si>
  <si>
    <t>стоимость</t>
  </si>
  <si>
    <t>ФИО</t>
  </si>
  <si>
    <t>Трасс</t>
  </si>
  <si>
    <t xml:space="preserve">Балюк Анастасия </t>
  </si>
  <si>
    <t>Крайтор Ирина</t>
  </si>
  <si>
    <t>Русина Анастасия</t>
  </si>
  <si>
    <t>Цепенко Татьяна</t>
  </si>
  <si>
    <t>Аксенова Полина</t>
  </si>
  <si>
    <t>Богданова Елизавета</t>
  </si>
  <si>
    <t>Веретенина Дарья</t>
  </si>
  <si>
    <t xml:space="preserve">Волкова Софья </t>
  </si>
  <si>
    <t>Волочко Милена</t>
  </si>
  <si>
    <t xml:space="preserve">Коваленко Анастасия </t>
  </si>
  <si>
    <t xml:space="preserve">Непрокина Ангелина </t>
  </si>
  <si>
    <t>Петунина София</t>
  </si>
  <si>
    <t>Бугаева Софья</t>
  </si>
  <si>
    <t>Сечкина Софья</t>
  </si>
  <si>
    <t>Сучкова Софья</t>
  </si>
  <si>
    <t xml:space="preserve">Ярманова Виолетта </t>
  </si>
  <si>
    <t>Верхотурова Любомира</t>
  </si>
  <si>
    <t xml:space="preserve">Галеева Кристина </t>
  </si>
  <si>
    <t xml:space="preserve">Гобова Анастасия </t>
  </si>
  <si>
    <t xml:space="preserve">Демина Алена </t>
  </si>
  <si>
    <t xml:space="preserve">Кулагина Полина </t>
  </si>
  <si>
    <t>Кунгурова Екатерина</t>
  </si>
  <si>
    <t>Павленко Софья</t>
  </si>
  <si>
    <t>Рыцина Диана</t>
  </si>
  <si>
    <t>Телегина Диана</t>
  </si>
  <si>
    <t>Фурманова Дарья</t>
  </si>
  <si>
    <t>Яшанина Екатерина</t>
  </si>
  <si>
    <t xml:space="preserve">Александрова Валерия </t>
  </si>
  <si>
    <t xml:space="preserve">Алексеева Анастасия </t>
  </si>
  <si>
    <t>Волкова Анастасия</t>
  </si>
  <si>
    <t>Воронова Александра</t>
  </si>
  <si>
    <t>Демехина Арина</t>
  </si>
  <si>
    <t>Ковалева Анастасия</t>
  </si>
  <si>
    <t>Мухаметдинова Софья</t>
  </si>
  <si>
    <t>Орешникова Екатерина</t>
  </si>
  <si>
    <t xml:space="preserve">Петушкова Анастасия </t>
  </si>
  <si>
    <t xml:space="preserve">Прокофьева Алена </t>
  </si>
  <si>
    <t xml:space="preserve">Тяжельникова Софья </t>
  </si>
  <si>
    <t>Челазнова Дарья</t>
  </si>
  <si>
    <t>Шелковенко Софья</t>
  </si>
  <si>
    <t>Анисимова Татьяна</t>
  </si>
  <si>
    <t xml:space="preserve">Гапиенко Анастасия </t>
  </si>
  <si>
    <t xml:space="preserve">Добровидова Наталья </t>
  </si>
  <si>
    <t xml:space="preserve">Калачева Татьяна </t>
  </si>
  <si>
    <t xml:space="preserve">Мирошкина Дарья </t>
  </si>
  <si>
    <t>Митрофанова Ольга</t>
  </si>
  <si>
    <t>Мягина Эвилина</t>
  </si>
  <si>
    <t xml:space="preserve">Спиченок Ольга </t>
  </si>
  <si>
    <t>Новичкова Софья</t>
  </si>
  <si>
    <t>Царева Карина</t>
  </si>
  <si>
    <t>Чудаева Вера</t>
  </si>
  <si>
    <t>Брючко Ульяна</t>
  </si>
  <si>
    <t>Вервейн Елизавета</t>
  </si>
  <si>
    <t>Веретенина Валерия</t>
  </si>
  <si>
    <t xml:space="preserve">Дергунова Анастасия </t>
  </si>
  <si>
    <t>Завьялова Екатерина</t>
  </si>
  <si>
    <t>Капцова Екатерина</t>
  </si>
  <si>
    <t>Рафаевич Вита</t>
  </si>
  <si>
    <t xml:space="preserve">Секисова Варвара </t>
  </si>
  <si>
    <t>Цыганок Полина</t>
  </si>
  <si>
    <t>Алюкова Вера</t>
  </si>
  <si>
    <t>Гащенко Арина</t>
  </si>
  <si>
    <t xml:space="preserve">Хорева Софья </t>
  </si>
  <si>
    <t>Ярлыкова Софья</t>
  </si>
  <si>
    <t>Аброськин Роман</t>
  </si>
  <si>
    <t>Андрияхин Илья</t>
  </si>
  <si>
    <t>Антонов Алексей</t>
  </si>
  <si>
    <t>Антонов Иван</t>
  </si>
  <si>
    <t>Артонов Захар</t>
  </si>
  <si>
    <t>Кузин Евгений</t>
  </si>
  <si>
    <t>Афанасьев Иван</t>
  </si>
  <si>
    <t>Бабичев Алексей</t>
  </si>
  <si>
    <t>Бабичев Михаил</t>
  </si>
  <si>
    <t>Белов Андрей</t>
  </si>
  <si>
    <t>Белов Данил</t>
  </si>
  <si>
    <t>Бильтреков Владимир</t>
  </si>
  <si>
    <t>Буланок Яромир</t>
  </si>
  <si>
    <t xml:space="preserve">Ванчиков Игорь </t>
  </si>
  <si>
    <t>Вац Роман</t>
  </si>
  <si>
    <t>Вейтол Евгений</t>
  </si>
  <si>
    <t>Воробьев Никита</t>
  </si>
  <si>
    <t>Голубцов Егор</t>
  </si>
  <si>
    <t>Сивков Данил</t>
  </si>
  <si>
    <t xml:space="preserve">Данилин Илья </t>
  </si>
  <si>
    <t>Дубровин Владимир</t>
  </si>
  <si>
    <t>Дульский Илья</t>
  </si>
  <si>
    <t>Евтушенко Сергей</t>
  </si>
  <si>
    <t xml:space="preserve">Егоров Никита </t>
  </si>
  <si>
    <t>Заболотский Семен</t>
  </si>
  <si>
    <t xml:space="preserve">Зарубин Тимофей </t>
  </si>
  <si>
    <t>Иванов Александр</t>
  </si>
  <si>
    <t xml:space="preserve">Капуцкий Никита </t>
  </si>
  <si>
    <t>Каргаполов Даниил</t>
  </si>
  <si>
    <t>Качатков Андрей</t>
  </si>
  <si>
    <t>Кириллов Матвей</t>
  </si>
  <si>
    <t>Киселев Егор</t>
  </si>
  <si>
    <t xml:space="preserve">Климов Лев </t>
  </si>
  <si>
    <t xml:space="preserve">Коденко Всеволод </t>
  </si>
  <si>
    <t>Коленченко Артемий</t>
  </si>
  <si>
    <t>Кононенко Леонид</t>
  </si>
  <si>
    <t>Крушинский Яролав</t>
  </si>
  <si>
    <t>Кулев Никита</t>
  </si>
  <si>
    <t>Кульба Антон</t>
  </si>
  <si>
    <t>Лазарев Леонид</t>
  </si>
  <si>
    <t>Левченко Сергей</t>
  </si>
  <si>
    <t xml:space="preserve">Логачев Илья </t>
  </si>
  <si>
    <t>Логинов Данил</t>
  </si>
  <si>
    <t>Мастепако Константин</t>
  </si>
  <si>
    <t xml:space="preserve">Матюшин Данил                                              </t>
  </si>
  <si>
    <t xml:space="preserve">Мельник Илья </t>
  </si>
  <si>
    <t>Минаев Даниил</t>
  </si>
  <si>
    <t>Морозов Эдуард</t>
  </si>
  <si>
    <t>Мухаметчин Александр</t>
  </si>
  <si>
    <t>Мыльников Данил</t>
  </si>
  <si>
    <t>Никифоров Григорий</t>
  </si>
  <si>
    <t>Ничиков Илья</t>
  </si>
  <si>
    <t>Новоселов Николай</t>
  </si>
  <si>
    <t xml:space="preserve">Овчинников Максим </t>
  </si>
  <si>
    <t>Овчинников Семен</t>
  </si>
  <si>
    <t>Осипов Макар</t>
  </si>
  <si>
    <t>Павленко Иван</t>
  </si>
  <si>
    <t>Парецков Роман</t>
  </si>
  <si>
    <t xml:space="preserve">Пермяков Илья </t>
  </si>
  <si>
    <t>Петерсон Игорь</t>
  </si>
  <si>
    <t>Пименов Марк</t>
  </si>
  <si>
    <t>Пинчук Иван</t>
  </si>
  <si>
    <t>Плющик Тимофей</t>
  </si>
  <si>
    <t>Рускалев Константин</t>
  </si>
  <si>
    <t>Савкин Данил</t>
  </si>
  <si>
    <t>Савченко Максим</t>
  </si>
  <si>
    <t>Селиванов Михаил</t>
  </si>
  <si>
    <t>Шугалов Артур</t>
  </si>
  <si>
    <t>Серебренников Александр</t>
  </si>
  <si>
    <t>Пудриков Данил</t>
  </si>
  <si>
    <t xml:space="preserve">Склянов Михаил </t>
  </si>
  <si>
    <t>Смородько Николай</t>
  </si>
  <si>
    <t xml:space="preserve">Снетков Лев </t>
  </si>
  <si>
    <t>Совяк Иван</t>
  </si>
  <si>
    <t xml:space="preserve">Старовойтов Максим </t>
  </si>
  <si>
    <t>Тестов Илья</t>
  </si>
  <si>
    <t xml:space="preserve">Усенко Артем </t>
  </si>
  <si>
    <t xml:space="preserve">Усенков Иван </t>
  </si>
  <si>
    <t>Филиппов Данил</t>
  </si>
  <si>
    <t>Фролов Лев</t>
  </si>
  <si>
    <t>Хвостенко Марк</t>
  </si>
  <si>
    <t>Чумаченко Влад</t>
  </si>
  <si>
    <t xml:space="preserve">Чумаченко Максим </t>
  </si>
  <si>
    <t xml:space="preserve">Чье Станислав </t>
  </si>
  <si>
    <t>Шапортов Андрей</t>
  </si>
  <si>
    <t>Шленских Дмитрий</t>
  </si>
  <si>
    <t>Шленских Иван</t>
  </si>
  <si>
    <t>Энгель Ярослав</t>
  </si>
  <si>
    <t xml:space="preserve">Вишнякова Анастасия </t>
  </si>
  <si>
    <t>Место</t>
  </si>
  <si>
    <t>Козырева Алисаё</t>
  </si>
  <si>
    <t>Яковлева Анастасия</t>
  </si>
  <si>
    <t>Ануфриев Владислав</t>
  </si>
  <si>
    <t>Андреев Николай</t>
  </si>
  <si>
    <t>Драчук Роман</t>
  </si>
  <si>
    <t xml:space="preserve">Волынец Максим </t>
  </si>
  <si>
    <t>Балл</t>
  </si>
  <si>
    <t>Бушина Надежда</t>
  </si>
  <si>
    <t>Жукова Полина</t>
  </si>
  <si>
    <t>Звездина Елизавета</t>
  </si>
  <si>
    <t>Петрова Екатерина</t>
  </si>
  <si>
    <t>Беляев Данил</t>
  </si>
  <si>
    <t>Мошина Валентина</t>
  </si>
  <si>
    <t>Жолудева Елизавета</t>
  </si>
  <si>
    <t>Гертнер Никита</t>
  </si>
  <si>
    <t>Квалификация</t>
  </si>
  <si>
    <t>Финал</t>
  </si>
  <si>
    <t>3/6</t>
  </si>
  <si>
    <t>3/3</t>
  </si>
  <si>
    <t>Top</t>
  </si>
  <si>
    <t>Bonus</t>
  </si>
  <si>
    <t>2/2</t>
  </si>
  <si>
    <t>3/4</t>
  </si>
  <si>
    <t>2/4</t>
  </si>
  <si>
    <t>2/8</t>
  </si>
  <si>
    <t>3/5</t>
  </si>
  <si>
    <t>3/8</t>
  </si>
  <si>
    <t>№</t>
  </si>
  <si>
    <t>СДЮСШОР</t>
  </si>
  <si>
    <t>б/р</t>
  </si>
  <si>
    <t xml:space="preserve">т/к Стрела </t>
  </si>
  <si>
    <t>МЦ Советского р-на</t>
  </si>
  <si>
    <t>ФСК"Академ"</t>
  </si>
  <si>
    <t>1юн</t>
  </si>
  <si>
    <t>Абакан</t>
  </si>
  <si>
    <t>Волочко Милана</t>
  </si>
  <si>
    <t>3юн</t>
  </si>
  <si>
    <t>2юн</t>
  </si>
  <si>
    <t>ДООЦ-1</t>
  </si>
  <si>
    <t>"Универс"</t>
  </si>
  <si>
    <t>Сосновоборск</t>
  </si>
  <si>
    <t>Ангарск</t>
  </si>
  <si>
    <t>Качаева Екатерина</t>
  </si>
  <si>
    <t>Козырева Алиса</t>
  </si>
  <si>
    <t>Железногорск</t>
  </si>
  <si>
    <t>с/к "Спортэкс"</t>
  </si>
  <si>
    <t>с/к "Буревестник"</t>
  </si>
  <si>
    <t>Тихонова Наталья</t>
  </si>
  <si>
    <t>т/к "Стрела"</t>
  </si>
  <si>
    <t>Новосибирск</t>
  </si>
  <si>
    <t>Мальчиков Анатолий</t>
  </si>
  <si>
    <t>Москвин Олег</t>
  </si>
  <si>
    <t>лично</t>
  </si>
  <si>
    <t>Болелов Юрий</t>
  </si>
  <si>
    <t>ФСК "Академ"</t>
  </si>
  <si>
    <t>Татаринцев Кирилл</t>
  </si>
  <si>
    <t>Томск</t>
  </si>
  <si>
    <t>3ю</t>
  </si>
  <si>
    <t>Лазарити Ксения</t>
  </si>
  <si>
    <t>Минусинск</t>
  </si>
  <si>
    <t>Иркутск</t>
  </si>
  <si>
    <t>Климов Константин</t>
  </si>
  <si>
    <t>Совяк Алексей</t>
  </si>
  <si>
    <t>Год</t>
  </si>
  <si>
    <t>Разряд</t>
  </si>
  <si>
    <t>разряд</t>
  </si>
  <si>
    <t>команда</t>
  </si>
  <si>
    <t>неизв</t>
  </si>
  <si>
    <t>Кулагина Полина</t>
  </si>
  <si>
    <t>Вишнякова Анастасия</t>
  </si>
  <si>
    <t>Галеева Кристина</t>
  </si>
  <si>
    <t>Гобова Анастасия</t>
  </si>
  <si>
    <t>Балюк Анастасия</t>
  </si>
  <si>
    <t>Александрова Валерия</t>
  </si>
  <si>
    <t>Спиченок Ольга</t>
  </si>
  <si>
    <t>Ярманова Виолетта</t>
  </si>
  <si>
    <t>Хорева Софья</t>
  </si>
  <si>
    <t>Коваленко Анастасия</t>
  </si>
  <si>
    <t>Калачева Татьяна</t>
  </si>
  <si>
    <t>Прокофьева Алена</t>
  </si>
  <si>
    <t>Тяжельникова Софья</t>
  </si>
  <si>
    <t>Волкова Софья</t>
  </si>
  <si>
    <t>Алексеева Анастасия</t>
  </si>
  <si>
    <t>Дергунова Анастасия</t>
  </si>
  <si>
    <t>Добровидова Наталья</t>
  </si>
  <si>
    <t>Секисова Варвара</t>
  </si>
  <si>
    <t>Непрокина Ангелина</t>
  </si>
  <si>
    <t>Петушкова Анастасия</t>
  </si>
  <si>
    <t>Демина Алена</t>
  </si>
  <si>
    <t>Гапиенко Анастасия</t>
  </si>
  <si>
    <t>Мирошкина Дарья</t>
  </si>
  <si>
    <t>Гуляева Екатерина</t>
  </si>
  <si>
    <t>Пучкова Полина</t>
  </si>
  <si>
    <t>Цуцура Анастасия</t>
  </si>
  <si>
    <t>г.р.</t>
  </si>
  <si>
    <t>Ванчиков Игорь</t>
  </si>
  <si>
    <t>Волынец Максим</t>
  </si>
  <si>
    <t>Горбачев Василий</t>
  </si>
  <si>
    <t>Данилин Илья</t>
  </si>
  <si>
    <t>Егоров Никита</t>
  </si>
  <si>
    <t>Зарубин Тимофей</t>
  </si>
  <si>
    <t>Капуцкий Никита</t>
  </si>
  <si>
    <t>Климов Лев</t>
  </si>
  <si>
    <t>Коденко Всеволод</t>
  </si>
  <si>
    <t>Логачев Илья</t>
  </si>
  <si>
    <t>Матюшин Данил</t>
  </si>
  <si>
    <t>Мельник Илья</t>
  </si>
  <si>
    <t>Овчинников Максим</t>
  </si>
  <si>
    <t>Пермяков Илья</t>
  </si>
  <si>
    <t>Склянов Михаил</t>
  </si>
  <si>
    <t>Снетков Лев</t>
  </si>
  <si>
    <t>Старовойтов Максим</t>
  </si>
  <si>
    <t>Усенко Артем</t>
  </si>
  <si>
    <t>Усенков Иван</t>
  </si>
  <si>
    <t>Чумаченко Максим</t>
  </si>
  <si>
    <t>Чье Станислав</t>
  </si>
  <si>
    <t>Шутиков Никита</t>
  </si>
  <si>
    <t>Итог</t>
  </si>
  <si>
    <t>Общий итог</t>
  </si>
  <si>
    <t>(пусто)</t>
  </si>
  <si>
    <t>Количество по полю ФИО</t>
  </si>
  <si>
    <t>Мужчины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</si>
</sst>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00206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>
      <alignment horizontal="center" vertical="center"/>
      <protection/>
    </xf>
    <xf numFmtId="0" fontId="0" fillId="0" borderId="1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Fill="1" applyBorder="1" applyAlignment="1">
      <alignment/>
    </xf>
    <xf numFmtId="2" fontId="0" fillId="0" borderId="18" xfId="0" applyNumberFormat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5" fontId="0" fillId="0" borderId="0" xfId="0" applyNumberFormat="1" applyAlignment="1">
      <alignment horizontal="center"/>
    </xf>
    <xf numFmtId="175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175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/>
    </xf>
    <xf numFmtId="175" fontId="0" fillId="0" borderId="21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175" fontId="0" fillId="0" borderId="20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75" fontId="0" fillId="0" borderId="1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175" fontId="0" fillId="0" borderId="25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4" fillId="0" borderId="25" xfId="0" applyFont="1" applyBorder="1" applyAlignment="1">
      <alignment horizontal="center"/>
    </xf>
    <xf numFmtId="175" fontId="0" fillId="0" borderId="16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75" fontId="0" fillId="0" borderId="31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5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175" fontId="0" fillId="0" borderId="28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175" fontId="0" fillId="0" borderId="29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5" fontId="0" fillId="0" borderId="23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5" fontId="0" fillId="0" borderId="19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175" fontId="0" fillId="0" borderId="33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34" xfId="0" applyFont="1" applyFill="1" applyBorder="1" applyAlignment="1">
      <alignment vertical="center" wrapText="1"/>
    </xf>
    <xf numFmtId="2" fontId="0" fillId="0" borderId="2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5" xfId="0" applyBorder="1" applyAlignment="1">
      <alignment horizontal="center"/>
    </xf>
    <xf numFmtId="175" fontId="0" fillId="0" borderId="17" xfId="0" applyNumberFormat="1" applyBorder="1" applyAlignment="1">
      <alignment horizontal="center"/>
    </xf>
    <xf numFmtId="175" fontId="0" fillId="0" borderId="33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28" xfId="0" applyBorder="1" applyAlignment="1">
      <alignment/>
    </xf>
    <xf numFmtId="175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175" fontId="0" fillId="0" borderId="28" xfId="0" applyNumberFormat="1" applyBorder="1" applyAlignment="1">
      <alignment/>
    </xf>
    <xf numFmtId="175" fontId="0" fillId="0" borderId="29" xfId="0" applyNumberFormat="1" applyBorder="1" applyAlignment="1">
      <alignment/>
    </xf>
    <xf numFmtId="175" fontId="0" fillId="0" borderId="23" xfId="0" applyNumberFormat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4" fillId="22" borderId="23" xfId="0" applyFont="1" applyFill="1" applyBorder="1" applyAlignment="1">
      <alignment horizontal="center"/>
    </xf>
    <xf numFmtId="0" fontId="4" fillId="22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8" xfId="0" applyFont="1" applyFill="1" applyBorder="1" applyAlignment="1">
      <alignment horizontal="center"/>
    </xf>
    <xf numFmtId="0" fontId="45" fillId="0" borderId="0" xfId="55" applyFont="1" applyAlignment="1">
      <alignment horizontal="center"/>
      <protection/>
    </xf>
    <xf numFmtId="0" fontId="46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1" fontId="3" fillId="0" borderId="11" xfId="55" applyNumberFormat="1" applyFont="1" applyFill="1" applyBorder="1" applyAlignment="1">
      <alignment horizontal="center" wrapText="1"/>
      <protection/>
    </xf>
    <xf numFmtId="0" fontId="3" fillId="0" borderId="11" xfId="55" applyFont="1" applyFill="1" applyBorder="1" applyAlignment="1">
      <alignment horizontal="center" wrapText="1"/>
      <protection/>
    </xf>
    <xf numFmtId="1" fontId="3" fillId="0" borderId="11" xfId="55" applyNumberFormat="1" applyFont="1" applyFill="1" applyBorder="1" applyAlignment="1">
      <alignment horizontal="center" vertical="top" wrapText="1"/>
      <protection/>
    </xf>
    <xf numFmtId="1" fontId="3" fillId="0" borderId="11" xfId="55" applyNumberFormat="1" applyFont="1" applyFill="1" applyBorder="1" applyAlignment="1">
      <alignment horizontal="center"/>
      <protection/>
    </xf>
    <xf numFmtId="0" fontId="5" fillId="0" borderId="11" xfId="55" applyFont="1" applyFill="1" applyBorder="1" applyAlignment="1">
      <alignment horizontal="center"/>
      <protection/>
    </xf>
    <xf numFmtId="49" fontId="5" fillId="0" borderId="11" xfId="55" applyNumberFormat="1" applyFont="1" applyFill="1" applyBorder="1" applyAlignment="1">
      <alignment horizontal="left"/>
      <protection/>
    </xf>
    <xf numFmtId="0" fontId="5" fillId="0" borderId="11" xfId="33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6" fillId="0" borderId="11" xfId="55" applyFont="1" applyBorder="1">
      <alignment/>
      <protection/>
    </xf>
    <xf numFmtId="0" fontId="45" fillId="0" borderId="11" xfId="55" applyFont="1" applyBorder="1" applyAlignment="1">
      <alignment horizontal="center"/>
      <protection/>
    </xf>
    <xf numFmtId="0" fontId="5" fillId="0" borderId="11" xfId="55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5" fillId="0" borderId="11" xfId="55" applyFont="1" applyFill="1" applyBorder="1" applyAlignment="1">
      <alignment horizontal="left"/>
      <protection/>
    </xf>
    <xf numFmtId="0" fontId="3" fillId="0" borderId="11" xfId="55" applyFont="1" applyFill="1" applyBorder="1" applyAlignment="1">
      <alignment horizontal="left" wrapText="1"/>
      <protection/>
    </xf>
    <xf numFmtId="49" fontId="5" fillId="0" borderId="11" xfId="55" applyNumberFormat="1" applyFont="1" applyFill="1" applyBorder="1">
      <alignment/>
      <protection/>
    </xf>
    <xf numFmtId="0" fontId="0" fillId="0" borderId="33" xfId="0" applyBorder="1" applyAlignment="1">
      <alignment horizontal="center"/>
    </xf>
    <xf numFmtId="0" fontId="46" fillId="10" borderId="11" xfId="55" applyFont="1" applyFill="1" applyBorder="1">
      <alignment/>
      <protection/>
    </xf>
    <xf numFmtId="0" fontId="47" fillId="0" borderId="11" xfId="55" applyFont="1" applyBorder="1" applyAlignment="1">
      <alignment horizontal="center"/>
      <protection/>
    </xf>
    <xf numFmtId="0" fontId="48" fillId="0" borderId="11" xfId="55" applyFont="1" applyBorder="1">
      <alignment/>
      <protection/>
    </xf>
    <xf numFmtId="0" fontId="49" fillId="0" borderId="17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44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5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4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MyStyle" xfId="33"/>
    <cellStyle name="StyleL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AP96" sheet="муж"/>
  </cacheSource>
  <cacheFields count="41">
    <cacheField name="Место">
      <sharedItems containsSemiMixedTypes="0" containsString="0" containsMixedTypes="0" containsNumber="1" containsInteger="1" count="52">
        <n v="1"/>
        <n v="2"/>
        <n v="3"/>
        <n v="4"/>
        <n v="5"/>
        <n v="6"/>
        <n v="7"/>
        <n v="9"/>
        <n v="10"/>
        <n v="11"/>
        <n v="12"/>
        <n v="13"/>
        <n v="15"/>
        <n v="16"/>
        <n v="17"/>
        <n v="19"/>
        <n v="20"/>
        <n v="21"/>
        <n v="28"/>
        <n v="29"/>
        <n v="30"/>
        <n v="31"/>
        <n v="32"/>
        <n v="33"/>
        <n v="34"/>
        <n v="35"/>
        <n v="36"/>
        <n v="37"/>
        <n v="39"/>
        <n v="42"/>
        <n v="43"/>
        <n v="46"/>
        <n v="49"/>
        <n v="50"/>
        <n v="51"/>
        <n v="57"/>
        <n v="58"/>
        <n v="60"/>
        <n v="63"/>
        <n v="67"/>
        <n v="68"/>
        <n v="69"/>
        <n v="70"/>
        <n v="71"/>
        <n v="72"/>
        <n v="73"/>
        <n v="74"/>
        <n v="79"/>
        <n v="81"/>
        <n v="82"/>
        <n v="87"/>
        <n v="88"/>
      </sharedItems>
    </cacheField>
    <cacheField name="ФИО">
      <sharedItems containsMixedTypes="0"/>
    </cacheField>
    <cacheField name="1">
      <sharedItems containsMixedTypes="1" containsNumber="1" containsInteger="1"/>
    </cacheField>
    <cacheField name="2">
      <sharedItems containsMixedTypes="1" containsNumber="1" containsInteger="1"/>
    </cacheField>
    <cacheField name="3">
      <sharedItems containsMixedTypes="1" containsNumber="1" containsInteger="1"/>
    </cacheField>
    <cacheField name="4">
      <sharedItems containsMixedTypes="1" containsNumber="1" containsInteger="1"/>
    </cacheField>
    <cacheField name="5">
      <sharedItems containsMixedTypes="1" containsNumber="1" containsInteger="1"/>
    </cacheField>
    <cacheField name="6">
      <sharedItems containsMixedTypes="1" containsNumber="1" containsInteger="1"/>
    </cacheField>
    <cacheField name="7">
      <sharedItems containsMixedTypes="1" containsNumber="1" containsInteger="1"/>
    </cacheField>
    <cacheField name="8">
      <sharedItems containsMixedTypes="1" containsNumber="1" containsInteger="1"/>
    </cacheField>
    <cacheField name="9">
      <sharedItems containsMixedTypes="1" containsNumber="1" containsInteger="1"/>
    </cacheField>
    <cacheField name="10">
      <sharedItems containsMixedTypes="1" containsNumber="1" containsInteger="1"/>
    </cacheField>
    <cacheField name="11">
      <sharedItems containsMixedTypes="1" containsNumber="1" containsInteger="1"/>
    </cacheField>
    <cacheField name="12">
      <sharedItems containsMixedTypes="1" containsNumber="1" containsInteger="1"/>
    </cacheField>
    <cacheField name="13">
      <sharedItems containsMixedTypes="1" containsNumber="1" containsInteger="1"/>
    </cacheField>
    <cacheField name="14">
      <sharedItems containsMixedTypes="1" containsNumber="1" containsInteger="1"/>
    </cacheField>
    <cacheField name="15">
      <sharedItems containsMixedTypes="1" containsNumber="1" containsInteger="1"/>
    </cacheField>
    <cacheField name="16">
      <sharedItems containsMixedTypes="1" containsNumber="1" containsInteger="1"/>
    </cacheField>
    <cacheField name="17">
      <sharedItems containsMixedTypes="1" containsNumber="1" containsInteger="1"/>
    </cacheField>
    <cacheField name="18">
      <sharedItems containsMixedTypes="1" containsNumber="1" containsInteger="1"/>
    </cacheField>
    <cacheField name="19">
      <sharedItems containsMixedTypes="1" containsNumber="1" containsInteger="1"/>
    </cacheField>
    <cacheField name="20">
      <sharedItems containsMixedTypes="1" containsNumber="1" containsInteger="1"/>
    </cacheField>
    <cacheField name="21">
      <sharedItems containsMixedTypes="1" containsNumber="1" containsInteger="1"/>
    </cacheField>
    <cacheField name="22">
      <sharedItems containsMixedTypes="1" containsNumber="1" containsInteger="1"/>
    </cacheField>
    <cacheField name="23">
      <sharedItems containsMixedTypes="1" containsNumber="1" containsInteger="1"/>
    </cacheField>
    <cacheField name="24">
      <sharedItems containsMixedTypes="1" containsNumber="1" containsInteger="1"/>
    </cacheField>
    <cacheField name="25">
      <sharedItems containsMixedTypes="0"/>
    </cacheField>
    <cacheField name="26">
      <sharedItems containsMixedTypes="0"/>
    </cacheField>
    <cacheField name="27">
      <sharedItems containsMixedTypes="0"/>
    </cacheField>
    <cacheField name="28">
      <sharedItems containsMixedTypes="0"/>
    </cacheField>
    <cacheField name="29">
      <sharedItems containsMixedTypes="0"/>
    </cacheField>
    <cacheField name="30">
      <sharedItems containsMixedTypes="0"/>
    </cacheField>
    <cacheField name="31">
      <sharedItems containsMixedTypes="0"/>
    </cacheField>
    <cacheField name="32">
      <sharedItems containsMixedTypes="0"/>
    </cacheField>
    <cacheField name="Трасс">
      <sharedItems containsSemiMixedTypes="0" containsString="0" containsMixedTypes="0" containsNumber="1" containsInteger="1"/>
    </cacheField>
    <cacheField name="Балл">
      <sharedItems containsSemiMixedTypes="0" containsString="0" containsMixedTypes="0" containsNumber="1"/>
    </cacheField>
    <cacheField name="г.р.">
      <sharedItems containsSemiMixedTypes="0" containsString="0" containsMixedTypes="0" containsNumber="1" containsInteger="1" count="8">
        <n v="2002"/>
        <n v="2000"/>
        <n v="2001"/>
        <n v="2003"/>
        <n v="2004"/>
        <n v="2005"/>
        <n v="2006"/>
        <n v="2007"/>
      </sharedItems>
    </cacheField>
    <cacheField name="Разряд">
      <sharedItems containsMixedTypes="1" containsNumber="1" containsInteger="1"/>
    </cacheField>
    <cacheField name="команда">
      <sharedItems containsMixedTypes="0"/>
    </cacheField>
    <cacheField name="Top">
      <sharedItems containsMixedTypes="1" containsNumber="1" containsInteger="1"/>
    </cacheField>
    <cacheField name="Bonus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AP105" sheet="муж"/>
  </cacheSource>
  <cacheFields count="41">
    <cacheField name="Место">
      <sharedItems containsSemiMixedTypes="0" containsString="0" containsMixedTypes="0" containsNumber="1" containsInteger="1"/>
    </cacheField>
    <cacheField name="ФИО">
      <sharedItems containsMixedTypes="0"/>
    </cacheField>
    <cacheField name="1">
      <sharedItems containsMixedTypes="1" containsNumber="1"/>
    </cacheField>
    <cacheField name="2">
      <sharedItems containsMixedTypes="1" containsNumber="1"/>
    </cacheField>
    <cacheField name="3">
      <sharedItems containsMixedTypes="1" containsNumber="1"/>
    </cacheField>
    <cacheField name="4">
      <sharedItems containsMixedTypes="1" containsNumber="1"/>
    </cacheField>
    <cacheField name="5">
      <sharedItems containsMixedTypes="1" containsNumber="1"/>
    </cacheField>
    <cacheField name="6">
      <sharedItems containsMixedTypes="1" containsNumber="1"/>
    </cacheField>
    <cacheField name="7">
      <sharedItems containsMixedTypes="1" containsNumber="1"/>
    </cacheField>
    <cacheField name="8">
      <sharedItems containsMixedTypes="1" containsNumber="1"/>
    </cacheField>
    <cacheField name="9">
      <sharedItems containsMixedTypes="1" containsNumber="1"/>
    </cacheField>
    <cacheField name="10">
      <sharedItems containsMixedTypes="1" containsNumber="1"/>
    </cacheField>
    <cacheField name="11">
      <sharedItems containsMixedTypes="1" containsNumber="1" containsInteger="1"/>
    </cacheField>
    <cacheField name="12">
      <sharedItems containsMixedTypes="1" containsNumber="1" containsInteger="1"/>
    </cacheField>
    <cacheField name="13">
      <sharedItems containsMixedTypes="1" containsNumber="1"/>
    </cacheField>
    <cacheField name="14">
      <sharedItems containsMixedTypes="1" containsNumber="1"/>
    </cacheField>
    <cacheField name="15">
      <sharedItems containsMixedTypes="1" containsNumber="1"/>
    </cacheField>
    <cacheField name="16">
      <sharedItems containsMixedTypes="1" containsNumber="1"/>
    </cacheField>
    <cacheField name="17">
      <sharedItems containsMixedTypes="1" containsNumber="1"/>
    </cacheField>
    <cacheField name="18">
      <sharedItems containsMixedTypes="1" containsNumber="1"/>
    </cacheField>
    <cacheField name="19">
      <sharedItems containsMixedTypes="1" containsNumber="1"/>
    </cacheField>
    <cacheField name="20">
      <sharedItems containsMixedTypes="1" containsNumber="1"/>
    </cacheField>
    <cacheField name="21">
      <sharedItems containsMixedTypes="1" containsNumber="1"/>
    </cacheField>
    <cacheField name="22">
      <sharedItems containsMixedTypes="1" containsNumber="1"/>
    </cacheField>
    <cacheField name="23">
      <sharedItems containsMixedTypes="1" containsNumber="1"/>
    </cacheField>
    <cacheField name="24">
      <sharedItems containsMixedTypes="1" containsNumber="1"/>
    </cacheField>
    <cacheField name="25">
      <sharedItems containsMixedTypes="1" containsNumber="1" containsInteger="1"/>
    </cacheField>
    <cacheField name="26">
      <sharedItems containsMixedTypes="1" containsNumber="1" containsInteger="1"/>
    </cacheField>
    <cacheField name="27">
      <sharedItems containsMixedTypes="1" containsNumber="1" containsInteger="1"/>
    </cacheField>
    <cacheField name="28">
      <sharedItems containsMixedTypes="1" containsNumber="1" containsInteger="1"/>
    </cacheField>
    <cacheField name="29">
      <sharedItems containsMixedTypes="1" containsNumber="1" containsInteger="1"/>
    </cacheField>
    <cacheField name="30">
      <sharedItems containsMixedTypes="1" containsNumber="1" containsInteger="1"/>
    </cacheField>
    <cacheField name="31">
      <sharedItems containsMixedTypes="1" containsNumber="1" containsInteger="1"/>
    </cacheField>
    <cacheField name="32">
      <sharedItems containsMixedTypes="1" containsNumber="1" containsInteger="1"/>
    </cacheField>
    <cacheField name="Трасс">
      <sharedItems containsMixedTypes="1" containsNumber="1" containsInteger="1"/>
    </cacheField>
    <cacheField name="Балл">
      <sharedItems containsMixedTypes="1" containsNumber="1"/>
    </cacheField>
    <cacheField name="г.р.">
      <sharedItems containsMixedTypes="1" containsNumber="1" containsInteger="1"/>
    </cacheField>
    <cacheField name="Разряд">
      <sharedItems containsBlank="1" containsMixedTypes="1" containsNumber="1" containsInteger="1" count="8">
        <n v="1"/>
        <n v="3"/>
        <n v="2"/>
        <s v="1юн"/>
        <s v="б/р"/>
        <s v="2юн"/>
        <s v="3юн"/>
        <m/>
      </sharedItems>
    </cacheField>
    <cacheField name="команда">
      <sharedItems containsBlank="1" containsMixedTypes="0" count="18">
        <s v="СДЮСШОР"/>
        <s v="Ангарск"/>
        <s v="Новосибирск"/>
        <s v="Томск"/>
        <s v="Абакан"/>
        <s v="ДООЦ-1"/>
        <s v="с/к &quot;Буревестник&quot;"/>
        <s v="с/к &quot;Спортэкс&quot;"/>
        <s v="Иркутск"/>
        <s v="Железногорск"/>
        <s v="т/к &quot;Стрела&quot;"/>
        <s v="Минусинск"/>
        <s v="Сосновоборск"/>
        <s v="неизв"/>
        <s v="лично"/>
        <s v="ФСК &quot;Академ&quot;"/>
        <s v="&quot;Универс&quot;"/>
        <m/>
      </sharedItems>
    </cacheField>
    <cacheField name="Top">
      <sharedItems containsMixedTypes="1" containsNumber="1" containsInteger="1"/>
    </cacheField>
    <cacheField name="Bonu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4:B54" firstHeaderRow="2" firstDataRow="2" firstDataCol="1"/>
  <pivotFields count="4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9">
        <item x="16"/>
        <item x="4"/>
        <item x="1"/>
        <item x="5"/>
        <item x="9"/>
        <item x="8"/>
        <item x="14"/>
        <item x="11"/>
        <item x="13"/>
        <item x="2"/>
        <item x="6"/>
        <item x="7"/>
        <item x="0"/>
        <item x="12"/>
        <item x="10"/>
        <item x="3"/>
        <item x="15"/>
        <item x="17"/>
        <item t="default"/>
      </items>
    </pivotField>
    <pivotField compact="0" outline="0" subtotalTop="0" showAll="0"/>
    <pivotField compact="0" outline="0" subtotalTop="0" showAll="0"/>
  </pivotFields>
  <rowFields count="1">
    <field x="38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Количество по полю ФИО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9:B29" firstHeaderRow="2" firstDataRow="2" firstDataCol="1"/>
  <pivotFields count="4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">
        <item x="0"/>
        <item x="2"/>
        <item x="1"/>
        <item x="3"/>
        <item x="5"/>
        <item x="6"/>
        <item x="4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37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Количество по полю ФИО" fld="1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5:B15" firstHeaderRow="2" firstDataRow="2" firstDataCol="1"/>
  <pivotFields count="4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75"/>
    <pivotField axis="axisRow" compact="0" outline="0" subtotalTop="0" showAll="0">
      <items count="9">
        <item x="1"/>
        <item x="2"/>
        <item x="0"/>
        <item x="3"/>
        <item x="4"/>
        <item x="5"/>
        <item x="6"/>
        <item x="7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Количество по полю ФИО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4"/>
  <sheetViews>
    <sheetView zoomScalePageLayoutView="0" workbookViewId="0" topLeftCell="A22">
      <selection activeCell="A34" sqref="A34:B57"/>
    </sheetView>
  </sheetViews>
  <sheetFormatPr defaultColWidth="9.00390625" defaultRowHeight="12.75"/>
  <cols>
    <col min="1" max="1" width="23.75390625" style="0" customWidth="1"/>
    <col min="2" max="2" width="4.75390625" style="0" customWidth="1"/>
    <col min="3" max="3" width="20.625" style="0" bestFit="1" customWidth="1"/>
  </cols>
  <sheetData>
    <row r="2" ht="12.75">
      <c r="A2" s="183" t="s">
        <v>279</v>
      </c>
    </row>
    <row r="5" spans="1:2" ht="12.75">
      <c r="A5" s="176" t="s">
        <v>278</v>
      </c>
      <c r="B5" s="177"/>
    </row>
    <row r="6" spans="1:2" ht="12.75">
      <c r="A6" s="176" t="s">
        <v>252</v>
      </c>
      <c r="B6" s="177" t="s">
        <v>275</v>
      </c>
    </row>
    <row r="7" spans="1:2" ht="12.75">
      <c r="A7" s="175">
        <v>2000</v>
      </c>
      <c r="B7" s="181">
        <v>20</v>
      </c>
    </row>
    <row r="8" spans="1:2" ht="12.75">
      <c r="A8" s="180">
        <v>2001</v>
      </c>
      <c r="B8" s="182">
        <v>18</v>
      </c>
    </row>
    <row r="9" spans="1:2" ht="12.75">
      <c r="A9" s="180">
        <v>2002</v>
      </c>
      <c r="B9" s="182">
        <v>14</v>
      </c>
    </row>
    <row r="10" spans="1:2" ht="12.75">
      <c r="A10" s="180">
        <v>2003</v>
      </c>
      <c r="B10" s="182">
        <v>16</v>
      </c>
    </row>
    <row r="11" spans="1:2" ht="12.75">
      <c r="A11" s="180">
        <v>2004</v>
      </c>
      <c r="B11" s="182">
        <v>9</v>
      </c>
    </row>
    <row r="12" spans="1:2" ht="12.75">
      <c r="A12" s="180">
        <v>2005</v>
      </c>
      <c r="B12" s="182">
        <v>12</v>
      </c>
    </row>
    <row r="13" spans="1:2" ht="12.75">
      <c r="A13" s="180">
        <v>2006</v>
      </c>
      <c r="B13" s="182">
        <v>4</v>
      </c>
    </row>
    <row r="14" spans="1:2" ht="12.75">
      <c r="A14" s="180">
        <v>2007</v>
      </c>
      <c r="B14" s="182">
        <v>1</v>
      </c>
    </row>
    <row r="15" spans="1:2" ht="12.75">
      <c r="A15" s="178" t="s">
        <v>276</v>
      </c>
      <c r="B15" s="179">
        <v>94</v>
      </c>
    </row>
    <row r="19" spans="1:2" ht="12.75">
      <c r="A19" s="176" t="s">
        <v>278</v>
      </c>
      <c r="B19" s="177"/>
    </row>
    <row r="20" spans="1:2" ht="12.75">
      <c r="A20" s="176" t="s">
        <v>222</v>
      </c>
      <c r="B20" s="177" t="s">
        <v>275</v>
      </c>
    </row>
    <row r="21" spans="1:2" ht="12.75">
      <c r="A21" s="175">
        <v>1</v>
      </c>
      <c r="B21" s="181">
        <v>1</v>
      </c>
    </row>
    <row r="22" spans="1:2" ht="12.75">
      <c r="A22" s="180">
        <v>2</v>
      </c>
      <c r="B22" s="182">
        <v>4</v>
      </c>
    </row>
    <row r="23" spans="1:2" ht="12.75">
      <c r="A23" s="180">
        <v>3</v>
      </c>
      <c r="B23" s="182">
        <v>11</v>
      </c>
    </row>
    <row r="24" spans="1:2" ht="12.75">
      <c r="A24" s="180" t="s">
        <v>191</v>
      </c>
      <c r="B24" s="182">
        <v>6</v>
      </c>
    </row>
    <row r="25" spans="1:2" ht="12.75">
      <c r="A25" s="180" t="s">
        <v>195</v>
      </c>
      <c r="B25" s="182">
        <v>3</v>
      </c>
    </row>
    <row r="26" spans="1:2" ht="12.75">
      <c r="A26" s="180" t="s">
        <v>194</v>
      </c>
      <c r="B26" s="182">
        <v>3</v>
      </c>
    </row>
    <row r="27" spans="1:2" ht="12.75">
      <c r="A27" s="180" t="s">
        <v>187</v>
      </c>
      <c r="B27" s="182">
        <v>66</v>
      </c>
    </row>
    <row r="28" spans="1:2" ht="12.75">
      <c r="A28" s="180" t="s">
        <v>277</v>
      </c>
      <c r="B28" s="182">
        <v>2</v>
      </c>
    </row>
    <row r="29" spans="1:2" ht="12.75">
      <c r="A29" s="178" t="s">
        <v>276</v>
      </c>
      <c r="B29" s="179">
        <v>96</v>
      </c>
    </row>
    <row r="34" spans="1:2" ht="12.75">
      <c r="A34" s="176" t="s">
        <v>278</v>
      </c>
      <c r="B34" s="177"/>
    </row>
    <row r="35" spans="1:2" ht="12.75">
      <c r="A35" s="176" t="s">
        <v>224</v>
      </c>
      <c r="B35" s="177" t="s">
        <v>275</v>
      </c>
    </row>
    <row r="36" spans="1:2" ht="12.75">
      <c r="A36" s="175" t="s">
        <v>197</v>
      </c>
      <c r="B36" s="181">
        <v>6</v>
      </c>
    </row>
    <row r="37" spans="1:2" ht="12.75">
      <c r="A37" s="180" t="s">
        <v>192</v>
      </c>
      <c r="B37" s="182">
        <v>10</v>
      </c>
    </row>
    <row r="38" spans="1:2" ht="12.75">
      <c r="A38" s="180" t="s">
        <v>199</v>
      </c>
      <c r="B38" s="182">
        <v>2</v>
      </c>
    </row>
    <row r="39" spans="1:2" ht="12.75">
      <c r="A39" s="180" t="s">
        <v>196</v>
      </c>
      <c r="B39" s="182">
        <v>5</v>
      </c>
    </row>
    <row r="40" spans="1:2" ht="12.75">
      <c r="A40" s="180" t="s">
        <v>202</v>
      </c>
      <c r="B40" s="182">
        <v>3</v>
      </c>
    </row>
    <row r="41" spans="1:2" ht="12.75">
      <c r="A41" s="180" t="s">
        <v>218</v>
      </c>
      <c r="B41" s="182">
        <v>1</v>
      </c>
    </row>
    <row r="42" spans="1:2" ht="12.75">
      <c r="A42" s="180" t="s">
        <v>210</v>
      </c>
      <c r="B42" s="182">
        <v>5</v>
      </c>
    </row>
    <row r="43" spans="1:2" ht="12.75">
      <c r="A43" s="180" t="s">
        <v>217</v>
      </c>
      <c r="B43" s="182">
        <v>1</v>
      </c>
    </row>
    <row r="44" spans="1:2" ht="12.75">
      <c r="A44" s="180" t="s">
        <v>225</v>
      </c>
      <c r="B44" s="182">
        <v>2</v>
      </c>
    </row>
    <row r="45" spans="1:2" ht="12.75">
      <c r="A45" s="180" t="s">
        <v>207</v>
      </c>
      <c r="B45" s="182">
        <v>4</v>
      </c>
    </row>
    <row r="46" spans="1:2" ht="12.75">
      <c r="A46" s="180" t="s">
        <v>204</v>
      </c>
      <c r="B46" s="182">
        <v>5</v>
      </c>
    </row>
    <row r="47" spans="1:2" ht="12.75">
      <c r="A47" s="180" t="s">
        <v>203</v>
      </c>
      <c r="B47" s="182">
        <v>4</v>
      </c>
    </row>
    <row r="48" spans="1:2" ht="12.75">
      <c r="A48" s="180" t="s">
        <v>186</v>
      </c>
      <c r="B48" s="182">
        <v>23</v>
      </c>
    </row>
    <row r="49" spans="1:2" ht="12.75">
      <c r="A49" s="180" t="s">
        <v>198</v>
      </c>
      <c r="B49" s="182">
        <v>8</v>
      </c>
    </row>
    <row r="50" spans="1:2" ht="12.75">
      <c r="A50" s="180" t="s">
        <v>206</v>
      </c>
      <c r="B50" s="182">
        <v>11</v>
      </c>
    </row>
    <row r="51" spans="1:2" ht="12.75">
      <c r="A51" s="180" t="s">
        <v>214</v>
      </c>
      <c r="B51" s="182">
        <v>1</v>
      </c>
    </row>
    <row r="52" spans="1:2" ht="12.75">
      <c r="A52" s="180" t="s">
        <v>212</v>
      </c>
      <c r="B52" s="182">
        <v>3</v>
      </c>
    </row>
    <row r="53" spans="1:2" ht="12.75">
      <c r="A53" s="180" t="s">
        <v>277</v>
      </c>
      <c r="B53" s="182">
        <v>2</v>
      </c>
    </row>
    <row r="54" spans="1:2" ht="12.75">
      <c r="A54" s="178" t="s">
        <v>276</v>
      </c>
      <c r="B54" s="179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25">
      <selection activeCell="B11" sqref="B11"/>
    </sheetView>
  </sheetViews>
  <sheetFormatPr defaultColWidth="9.00390625" defaultRowHeight="12.75"/>
  <cols>
    <col min="1" max="1" width="4.00390625" style="137" bestFit="1" customWidth="1"/>
    <col min="2" max="2" width="27.875" style="138" bestFit="1" customWidth="1"/>
    <col min="3" max="3" width="5.00390625" style="138" bestFit="1" customWidth="1"/>
    <col min="4" max="4" width="8.625" style="138" bestFit="1" customWidth="1"/>
    <col min="5" max="5" width="16.375" style="138" bestFit="1" customWidth="1"/>
    <col min="6" max="16384" width="9.125" style="138" customWidth="1"/>
  </cols>
  <sheetData>
    <row r="1" spans="1:5" ht="15">
      <c r="A1" s="167" t="s">
        <v>185</v>
      </c>
      <c r="B1" s="168" t="s">
        <v>2</v>
      </c>
      <c r="C1" s="168" t="s">
        <v>221</v>
      </c>
      <c r="D1" s="168" t="s">
        <v>222</v>
      </c>
      <c r="E1" s="168" t="s">
        <v>224</v>
      </c>
    </row>
    <row r="2" spans="1:5" ht="14.25">
      <c r="A2" s="160">
        <v>72</v>
      </c>
      <c r="B2" s="158" t="s">
        <v>68</v>
      </c>
      <c r="C2" s="139">
        <v>2004</v>
      </c>
      <c r="D2" s="140" t="s">
        <v>187</v>
      </c>
      <c r="E2" s="147" t="s">
        <v>203</v>
      </c>
    </row>
    <row r="3" spans="1:5" ht="14.25">
      <c r="A3" s="159"/>
      <c r="B3" s="166" t="s">
        <v>161</v>
      </c>
      <c r="C3" s="139">
        <v>2000</v>
      </c>
      <c r="D3" s="140" t="s">
        <v>187</v>
      </c>
      <c r="E3" s="158" t="s">
        <v>225</v>
      </c>
    </row>
    <row r="4" spans="1:5" ht="14.25">
      <c r="A4" s="160">
        <v>39</v>
      </c>
      <c r="B4" s="158" t="s">
        <v>69</v>
      </c>
      <c r="C4" s="139">
        <v>2002</v>
      </c>
      <c r="D4" s="140" t="s">
        <v>195</v>
      </c>
      <c r="E4" s="147" t="s">
        <v>196</v>
      </c>
    </row>
    <row r="5" spans="1:5" ht="14.25">
      <c r="A5" s="160">
        <v>1</v>
      </c>
      <c r="B5" s="158" t="s">
        <v>70</v>
      </c>
      <c r="C5" s="139">
        <v>2000</v>
      </c>
      <c r="D5" s="140" t="s">
        <v>187</v>
      </c>
      <c r="E5" s="147" t="s">
        <v>198</v>
      </c>
    </row>
    <row r="6" spans="1:5" ht="14.25">
      <c r="A6" s="160">
        <v>54</v>
      </c>
      <c r="B6" s="158" t="s">
        <v>71</v>
      </c>
      <c r="C6" s="139">
        <v>2003</v>
      </c>
      <c r="D6" s="140" t="s">
        <v>187</v>
      </c>
      <c r="E6" s="147" t="s">
        <v>198</v>
      </c>
    </row>
    <row r="7" spans="1:5" ht="14.25">
      <c r="A7" s="159"/>
      <c r="B7" s="166" t="s">
        <v>160</v>
      </c>
      <c r="C7" s="139">
        <v>2000</v>
      </c>
      <c r="D7" s="140" t="s">
        <v>187</v>
      </c>
      <c r="E7" s="158" t="s">
        <v>225</v>
      </c>
    </row>
    <row r="8" spans="1:5" ht="14.25">
      <c r="A8" s="160">
        <v>100</v>
      </c>
      <c r="B8" s="158" t="s">
        <v>72</v>
      </c>
      <c r="C8" s="139">
        <v>2007</v>
      </c>
      <c r="D8" s="140" t="s">
        <v>187</v>
      </c>
      <c r="E8" s="146" t="s">
        <v>192</v>
      </c>
    </row>
    <row r="9" spans="1:5" ht="14.25">
      <c r="A9" s="160">
        <v>20</v>
      </c>
      <c r="B9" s="158" t="s">
        <v>74</v>
      </c>
      <c r="C9" s="139">
        <v>2001</v>
      </c>
      <c r="D9" s="140" t="s">
        <v>187</v>
      </c>
      <c r="E9" s="146" t="s">
        <v>206</v>
      </c>
    </row>
    <row r="10" spans="1:5" ht="14.25">
      <c r="A10" s="160">
        <v>81</v>
      </c>
      <c r="B10" s="158" t="s">
        <v>75</v>
      </c>
      <c r="C10" s="139">
        <v>2005</v>
      </c>
      <c r="D10" s="140" t="s">
        <v>187</v>
      </c>
      <c r="E10" s="147" t="s">
        <v>186</v>
      </c>
    </row>
    <row r="11" spans="1:5" ht="14.25">
      <c r="A11" s="160">
        <v>40</v>
      </c>
      <c r="B11" s="158" t="s">
        <v>76</v>
      </c>
      <c r="C11" s="139">
        <v>2002</v>
      </c>
      <c r="D11" s="140" t="s">
        <v>195</v>
      </c>
      <c r="E11" s="147" t="s">
        <v>186</v>
      </c>
    </row>
    <row r="12" spans="1:5" ht="14.25">
      <c r="A12" s="160">
        <v>21</v>
      </c>
      <c r="B12" s="158" t="s">
        <v>77</v>
      </c>
      <c r="C12" s="139">
        <v>2001</v>
      </c>
      <c r="D12" s="140" t="s">
        <v>187</v>
      </c>
      <c r="E12" s="146" t="s">
        <v>206</v>
      </c>
    </row>
    <row r="13" spans="1:5" ht="14.25">
      <c r="A13" s="160">
        <v>22</v>
      </c>
      <c r="B13" s="158" t="s">
        <v>78</v>
      </c>
      <c r="C13" s="139">
        <v>2001</v>
      </c>
      <c r="D13" s="140" t="s">
        <v>187</v>
      </c>
      <c r="E13" s="146" t="s">
        <v>206</v>
      </c>
    </row>
    <row r="14" spans="1:5" ht="14.25">
      <c r="A14" s="160">
        <v>41</v>
      </c>
      <c r="B14" s="158" t="s">
        <v>169</v>
      </c>
      <c r="C14" s="139">
        <v>2002</v>
      </c>
      <c r="D14" s="140" t="s">
        <v>187</v>
      </c>
      <c r="E14" s="147" t="s">
        <v>186</v>
      </c>
    </row>
    <row r="15" spans="1:5" ht="14.25">
      <c r="A15" s="160">
        <v>2</v>
      </c>
      <c r="B15" s="158" t="s">
        <v>79</v>
      </c>
      <c r="C15" s="139">
        <v>2000</v>
      </c>
      <c r="D15" s="140">
        <v>2</v>
      </c>
      <c r="E15" s="146" t="s">
        <v>192</v>
      </c>
    </row>
    <row r="16" spans="1:5" ht="14.25">
      <c r="A16" s="160">
        <v>55</v>
      </c>
      <c r="B16" s="158" t="s">
        <v>211</v>
      </c>
      <c r="C16" s="139">
        <v>2003</v>
      </c>
      <c r="D16" s="140" t="s">
        <v>187</v>
      </c>
      <c r="E16" s="146" t="s">
        <v>196</v>
      </c>
    </row>
    <row r="17" spans="1:5" ht="14.25">
      <c r="A17" s="160">
        <v>96</v>
      </c>
      <c r="B17" s="158" t="s">
        <v>80</v>
      </c>
      <c r="C17" s="143">
        <v>2006</v>
      </c>
      <c r="D17" s="142" t="s">
        <v>187</v>
      </c>
      <c r="E17" s="164" t="s">
        <v>204</v>
      </c>
    </row>
    <row r="18" spans="1:5" ht="14.25">
      <c r="A18" s="160">
        <v>82</v>
      </c>
      <c r="B18" s="158" t="s">
        <v>253</v>
      </c>
      <c r="C18" s="139">
        <v>2005</v>
      </c>
      <c r="D18" s="140" t="s">
        <v>187</v>
      </c>
      <c r="E18" s="147" t="s">
        <v>198</v>
      </c>
    </row>
    <row r="19" spans="1:5" ht="14.25">
      <c r="A19" s="160">
        <v>42</v>
      </c>
      <c r="B19" s="158" t="s">
        <v>82</v>
      </c>
      <c r="C19" s="139">
        <v>2002</v>
      </c>
      <c r="D19" s="140" t="s">
        <v>191</v>
      </c>
      <c r="E19" s="147" t="s">
        <v>186</v>
      </c>
    </row>
    <row r="20" spans="1:5" ht="14.25">
      <c r="A20" s="160">
        <v>23</v>
      </c>
      <c r="B20" s="158" t="s">
        <v>83</v>
      </c>
      <c r="C20" s="139">
        <v>2001</v>
      </c>
      <c r="D20" s="140" t="s">
        <v>187</v>
      </c>
      <c r="E20" s="146" t="s">
        <v>206</v>
      </c>
    </row>
    <row r="21" spans="1:5" ht="14.25">
      <c r="A21" s="160">
        <v>43</v>
      </c>
      <c r="B21" s="158" t="s">
        <v>254</v>
      </c>
      <c r="C21" s="139">
        <v>2002</v>
      </c>
      <c r="D21" s="140">
        <v>3</v>
      </c>
      <c r="E21" s="146" t="s">
        <v>192</v>
      </c>
    </row>
    <row r="22" spans="1:5" ht="14.25">
      <c r="A22" s="160">
        <v>73</v>
      </c>
      <c r="B22" s="158" t="s">
        <v>84</v>
      </c>
      <c r="C22" s="139">
        <v>2004</v>
      </c>
      <c r="D22" s="140" t="s">
        <v>194</v>
      </c>
      <c r="E22" s="146" t="s">
        <v>192</v>
      </c>
    </row>
    <row r="23" spans="1:5" ht="14.25">
      <c r="A23" s="160">
        <v>97</v>
      </c>
      <c r="B23" s="158" t="s">
        <v>172</v>
      </c>
      <c r="C23" s="139">
        <v>2006</v>
      </c>
      <c r="D23" s="140" t="s">
        <v>187</v>
      </c>
      <c r="E23" s="146" t="s">
        <v>192</v>
      </c>
    </row>
    <row r="24" spans="1:5" ht="14.25">
      <c r="A24" s="160">
        <v>56</v>
      </c>
      <c r="B24" s="158" t="s">
        <v>85</v>
      </c>
      <c r="C24" s="139">
        <v>2003</v>
      </c>
      <c r="D24" s="140" t="s">
        <v>191</v>
      </c>
      <c r="E24" s="146" t="s">
        <v>207</v>
      </c>
    </row>
    <row r="25" spans="1:5" ht="14.25">
      <c r="A25" s="160">
        <v>83</v>
      </c>
      <c r="B25" s="158" t="s">
        <v>255</v>
      </c>
      <c r="C25" s="139">
        <v>2005</v>
      </c>
      <c r="D25" s="140" t="s">
        <v>187</v>
      </c>
      <c r="E25" s="146" t="s">
        <v>202</v>
      </c>
    </row>
    <row r="26" spans="1:5" ht="14.25">
      <c r="A26" s="160">
        <v>24</v>
      </c>
      <c r="B26" s="158" t="s">
        <v>256</v>
      </c>
      <c r="C26" s="139">
        <v>2001</v>
      </c>
      <c r="D26" s="140">
        <v>2</v>
      </c>
      <c r="E26" s="147" t="s">
        <v>186</v>
      </c>
    </row>
    <row r="27" spans="1:5" ht="14.25">
      <c r="A27" s="160">
        <v>44</v>
      </c>
      <c r="B27" s="158" t="s">
        <v>162</v>
      </c>
      <c r="C27" s="139">
        <v>2002</v>
      </c>
      <c r="D27" s="140" t="s">
        <v>187</v>
      </c>
      <c r="E27" s="147" t="s">
        <v>196</v>
      </c>
    </row>
    <row r="28" spans="1:5" ht="14.25">
      <c r="A28" s="160">
        <v>84</v>
      </c>
      <c r="B28" s="158" t="s">
        <v>88</v>
      </c>
      <c r="C28" s="139">
        <v>2005</v>
      </c>
      <c r="D28" s="140" t="s">
        <v>187</v>
      </c>
      <c r="E28" s="146" t="s">
        <v>192</v>
      </c>
    </row>
    <row r="29" spans="1:5" ht="14.25">
      <c r="A29" s="160">
        <v>85</v>
      </c>
      <c r="B29" s="158" t="s">
        <v>89</v>
      </c>
      <c r="C29" s="141">
        <v>2005</v>
      </c>
      <c r="D29" s="142" t="s">
        <v>187</v>
      </c>
      <c r="E29" s="163" t="s">
        <v>218</v>
      </c>
    </row>
    <row r="30" spans="1:5" ht="14.25">
      <c r="A30" s="160">
        <v>25</v>
      </c>
      <c r="B30" s="158" t="s">
        <v>90</v>
      </c>
      <c r="C30" s="139">
        <v>2001</v>
      </c>
      <c r="D30" s="140" t="s">
        <v>187</v>
      </c>
      <c r="E30" s="146" t="s">
        <v>206</v>
      </c>
    </row>
    <row r="31" spans="1:5" ht="14.25">
      <c r="A31" s="160">
        <v>3</v>
      </c>
      <c r="B31" s="158" t="s">
        <v>257</v>
      </c>
      <c r="C31" s="139">
        <v>2000</v>
      </c>
      <c r="D31" s="140" t="s">
        <v>187</v>
      </c>
      <c r="E31" s="146" t="s">
        <v>198</v>
      </c>
    </row>
    <row r="32" spans="1:5" ht="14.25">
      <c r="A32" s="160">
        <v>86</v>
      </c>
      <c r="B32" s="158" t="s">
        <v>92</v>
      </c>
      <c r="C32" s="139">
        <v>2005</v>
      </c>
      <c r="D32" s="140" t="s">
        <v>187</v>
      </c>
      <c r="E32" s="146" t="s">
        <v>212</v>
      </c>
    </row>
    <row r="33" spans="1:5" ht="14.25">
      <c r="A33" s="160">
        <v>26</v>
      </c>
      <c r="B33" s="158" t="s">
        <v>258</v>
      </c>
      <c r="C33" s="139">
        <v>2001</v>
      </c>
      <c r="D33" s="140" t="s">
        <v>191</v>
      </c>
      <c r="E33" s="146" t="s">
        <v>207</v>
      </c>
    </row>
    <row r="34" spans="1:5" ht="14.25">
      <c r="A34" s="160">
        <v>4</v>
      </c>
      <c r="B34" s="158" t="s">
        <v>94</v>
      </c>
      <c r="C34" s="139">
        <v>2000</v>
      </c>
      <c r="D34" s="140" t="s">
        <v>187</v>
      </c>
      <c r="E34" s="146" t="s">
        <v>198</v>
      </c>
    </row>
    <row r="35" spans="1:5" ht="14.25">
      <c r="A35" s="160">
        <v>27</v>
      </c>
      <c r="B35" s="158" t="s">
        <v>259</v>
      </c>
      <c r="C35" s="139">
        <v>2001</v>
      </c>
      <c r="D35" s="140" t="s">
        <v>191</v>
      </c>
      <c r="E35" s="147" t="s">
        <v>186</v>
      </c>
    </row>
    <row r="36" spans="1:5" ht="14.25">
      <c r="A36" s="160">
        <v>45</v>
      </c>
      <c r="B36" s="158" t="s">
        <v>96</v>
      </c>
      <c r="C36" s="139">
        <v>2002</v>
      </c>
      <c r="D36" s="140" t="s">
        <v>187</v>
      </c>
      <c r="E36" s="146" t="s">
        <v>196</v>
      </c>
    </row>
    <row r="37" spans="1:5" ht="14.25">
      <c r="A37" s="160">
        <v>57</v>
      </c>
      <c r="B37" s="158" t="s">
        <v>97</v>
      </c>
      <c r="C37" s="139">
        <v>2003</v>
      </c>
      <c r="D37" s="140" t="s">
        <v>195</v>
      </c>
      <c r="E37" s="146" t="s">
        <v>192</v>
      </c>
    </row>
    <row r="38" spans="1:5" ht="14.25">
      <c r="A38" s="160">
        <v>58</v>
      </c>
      <c r="B38" s="158" t="s">
        <v>98</v>
      </c>
      <c r="C38" s="139">
        <v>2003</v>
      </c>
      <c r="D38" s="140" t="s">
        <v>187</v>
      </c>
      <c r="E38" s="146" t="s">
        <v>206</v>
      </c>
    </row>
    <row r="39" spans="1:5" ht="14.25">
      <c r="A39" s="160">
        <v>5</v>
      </c>
      <c r="B39" s="158" t="s">
        <v>99</v>
      </c>
      <c r="C39" s="139">
        <v>2000</v>
      </c>
      <c r="D39" s="140">
        <v>3</v>
      </c>
      <c r="E39" s="146" t="s">
        <v>192</v>
      </c>
    </row>
    <row r="40" spans="1:5" ht="14.25">
      <c r="A40" s="160">
        <v>87</v>
      </c>
      <c r="B40" s="158" t="s">
        <v>219</v>
      </c>
      <c r="C40" s="139">
        <v>2005</v>
      </c>
      <c r="D40" s="140" t="s">
        <v>187</v>
      </c>
      <c r="E40" s="147" t="s">
        <v>198</v>
      </c>
    </row>
    <row r="41" spans="1:5" ht="14.25">
      <c r="A41" s="160">
        <v>98</v>
      </c>
      <c r="B41" s="158" t="s">
        <v>260</v>
      </c>
      <c r="C41" s="139">
        <v>2006</v>
      </c>
      <c r="D41" s="140" t="s">
        <v>187</v>
      </c>
      <c r="E41" s="147" t="s">
        <v>203</v>
      </c>
    </row>
    <row r="42" spans="1:5" ht="14.25">
      <c r="A42" s="160">
        <v>74</v>
      </c>
      <c r="B42" s="158" t="s">
        <v>261</v>
      </c>
      <c r="C42" s="139">
        <v>2004</v>
      </c>
      <c r="D42" s="140" t="s">
        <v>187</v>
      </c>
      <c r="E42" s="146" t="s">
        <v>197</v>
      </c>
    </row>
    <row r="43" spans="1:5" ht="14.25">
      <c r="A43" s="160">
        <v>75</v>
      </c>
      <c r="B43" s="158" t="s">
        <v>102</v>
      </c>
      <c r="C43" s="139">
        <v>2004</v>
      </c>
      <c r="D43" s="140" t="s">
        <v>187</v>
      </c>
      <c r="E43" s="146" t="s">
        <v>197</v>
      </c>
    </row>
    <row r="44" spans="1:5" ht="14.25">
      <c r="A44" s="160">
        <v>88</v>
      </c>
      <c r="B44" s="158" t="s">
        <v>103</v>
      </c>
      <c r="C44" s="139">
        <v>2005</v>
      </c>
      <c r="D44" s="140" t="s">
        <v>187</v>
      </c>
      <c r="E44" s="147" t="s">
        <v>210</v>
      </c>
    </row>
    <row r="45" spans="1:5" ht="14.25">
      <c r="A45" s="160">
        <v>6</v>
      </c>
      <c r="B45" s="158" t="s">
        <v>104</v>
      </c>
      <c r="C45" s="139">
        <v>2000</v>
      </c>
      <c r="D45" s="140" t="s">
        <v>187</v>
      </c>
      <c r="E45" s="147" t="s">
        <v>203</v>
      </c>
    </row>
    <row r="46" spans="1:5" ht="14.25">
      <c r="A46" s="160">
        <v>59</v>
      </c>
      <c r="B46" s="158" t="s">
        <v>73</v>
      </c>
      <c r="C46" s="139">
        <v>2003</v>
      </c>
      <c r="D46" s="140">
        <v>3</v>
      </c>
      <c r="E46" s="146" t="s">
        <v>186</v>
      </c>
    </row>
    <row r="47" spans="1:5" ht="14.25">
      <c r="A47" s="160">
        <v>60</v>
      </c>
      <c r="B47" s="158" t="s">
        <v>105</v>
      </c>
      <c r="C47" s="139">
        <v>2003</v>
      </c>
      <c r="D47" s="140" t="s">
        <v>187</v>
      </c>
      <c r="E47" s="146" t="s">
        <v>206</v>
      </c>
    </row>
    <row r="48" spans="1:5" ht="14.25">
      <c r="A48" s="160">
        <v>46</v>
      </c>
      <c r="B48" s="158" t="s">
        <v>106</v>
      </c>
      <c r="C48" s="139">
        <v>2002</v>
      </c>
      <c r="D48" s="140">
        <v>3</v>
      </c>
      <c r="E48" s="147" t="s">
        <v>186</v>
      </c>
    </row>
    <row r="49" spans="1:5" ht="14.25">
      <c r="A49" s="160">
        <v>47</v>
      </c>
      <c r="B49" s="158" t="s">
        <v>107</v>
      </c>
      <c r="C49" s="139">
        <v>2002</v>
      </c>
      <c r="D49" s="140" t="s">
        <v>194</v>
      </c>
      <c r="E49" s="147" t="s">
        <v>186</v>
      </c>
    </row>
    <row r="50" spans="1:5" ht="14.25">
      <c r="A50" s="160">
        <v>28</v>
      </c>
      <c r="B50" s="158" t="s">
        <v>108</v>
      </c>
      <c r="C50" s="141">
        <v>2001</v>
      </c>
      <c r="D50" s="142">
        <v>3</v>
      </c>
      <c r="E50" s="163" t="s">
        <v>199</v>
      </c>
    </row>
    <row r="51" spans="1:5" ht="14.25">
      <c r="A51" s="160">
        <v>29</v>
      </c>
      <c r="B51" s="158" t="s">
        <v>262</v>
      </c>
      <c r="C51" s="139">
        <v>2001</v>
      </c>
      <c r="D51" s="140" t="s">
        <v>187</v>
      </c>
      <c r="E51" s="147" t="s">
        <v>186</v>
      </c>
    </row>
    <row r="52" spans="1:5" ht="14.25">
      <c r="A52" s="160">
        <v>89</v>
      </c>
      <c r="B52" s="158" t="s">
        <v>110</v>
      </c>
      <c r="C52" s="139">
        <v>2005</v>
      </c>
      <c r="D52" s="140" t="s">
        <v>187</v>
      </c>
      <c r="E52" s="146" t="s">
        <v>196</v>
      </c>
    </row>
    <row r="53" spans="1:5" ht="14.25">
      <c r="A53" s="160">
        <v>30</v>
      </c>
      <c r="B53" s="158" t="s">
        <v>208</v>
      </c>
      <c r="C53" s="139">
        <v>2001</v>
      </c>
      <c r="D53" s="140" t="s">
        <v>195</v>
      </c>
      <c r="E53" s="147" t="s">
        <v>186</v>
      </c>
    </row>
    <row r="54" spans="1:5" ht="14.25">
      <c r="A54" s="160">
        <v>90</v>
      </c>
      <c r="B54" s="158" t="s">
        <v>111</v>
      </c>
      <c r="C54" s="139">
        <v>2005</v>
      </c>
      <c r="D54" s="140" t="s">
        <v>187</v>
      </c>
      <c r="E54" s="146" t="s">
        <v>212</v>
      </c>
    </row>
    <row r="55" spans="1:5" ht="14.25">
      <c r="A55" s="160">
        <v>61</v>
      </c>
      <c r="B55" s="158" t="s">
        <v>263</v>
      </c>
      <c r="C55" s="143">
        <v>2003</v>
      </c>
      <c r="D55" s="142" t="s">
        <v>187</v>
      </c>
      <c r="E55" s="164" t="s">
        <v>204</v>
      </c>
    </row>
    <row r="56" spans="1:5" ht="14.25">
      <c r="A56" s="160">
        <v>31</v>
      </c>
      <c r="B56" s="158" t="s">
        <v>264</v>
      </c>
      <c r="C56" s="139">
        <v>2001</v>
      </c>
      <c r="D56" s="140" t="s">
        <v>191</v>
      </c>
      <c r="E56" s="147" t="s">
        <v>186</v>
      </c>
    </row>
    <row r="57" spans="1:5" ht="14.25">
      <c r="A57" s="160">
        <v>7</v>
      </c>
      <c r="B57" s="158" t="s">
        <v>114</v>
      </c>
      <c r="C57" s="139">
        <v>2000</v>
      </c>
      <c r="D57" s="140">
        <v>3</v>
      </c>
      <c r="E57" s="147" t="s">
        <v>186</v>
      </c>
    </row>
    <row r="58" spans="1:5" ht="14.25">
      <c r="A58" s="160">
        <v>32</v>
      </c>
      <c r="B58" s="158" t="s">
        <v>115</v>
      </c>
      <c r="C58" s="139">
        <v>2001</v>
      </c>
      <c r="D58" s="140" t="s">
        <v>187</v>
      </c>
      <c r="E58" s="146" t="s">
        <v>206</v>
      </c>
    </row>
    <row r="59" spans="1:5" ht="14.25">
      <c r="A59" s="160">
        <v>48</v>
      </c>
      <c r="B59" s="158" t="s">
        <v>209</v>
      </c>
      <c r="C59" s="139">
        <v>2002</v>
      </c>
      <c r="D59" s="140" t="s">
        <v>191</v>
      </c>
      <c r="E59" s="146" t="s">
        <v>207</v>
      </c>
    </row>
    <row r="60" spans="1:5" ht="14.25">
      <c r="A60" s="160">
        <v>8</v>
      </c>
      <c r="B60" s="158" t="s">
        <v>116</v>
      </c>
      <c r="C60" s="139">
        <v>2000</v>
      </c>
      <c r="D60" s="140" t="s">
        <v>187</v>
      </c>
      <c r="E60" s="146" t="s">
        <v>206</v>
      </c>
    </row>
    <row r="61" spans="1:5" ht="14.25">
      <c r="A61" s="160">
        <v>62</v>
      </c>
      <c r="B61" s="158" t="s">
        <v>117</v>
      </c>
      <c r="C61" s="139">
        <v>2003</v>
      </c>
      <c r="D61" s="140" t="s">
        <v>187</v>
      </c>
      <c r="E61" s="147" t="s">
        <v>198</v>
      </c>
    </row>
    <row r="62" spans="1:5" ht="14.25">
      <c r="A62" s="160">
        <v>99</v>
      </c>
      <c r="B62" s="158" t="s">
        <v>118</v>
      </c>
      <c r="C62" s="139">
        <v>2006</v>
      </c>
      <c r="D62" s="140" t="s">
        <v>187</v>
      </c>
      <c r="E62" s="146" t="s">
        <v>192</v>
      </c>
    </row>
    <row r="63" spans="1:5" ht="14.25">
      <c r="A63" s="160">
        <v>63</v>
      </c>
      <c r="B63" s="158" t="s">
        <v>119</v>
      </c>
      <c r="C63" s="139">
        <v>2003</v>
      </c>
      <c r="D63" s="140" t="s">
        <v>187</v>
      </c>
      <c r="E63" s="146" t="s">
        <v>202</v>
      </c>
    </row>
    <row r="64" spans="1:5" ht="14.25">
      <c r="A64" s="160">
        <v>33</v>
      </c>
      <c r="B64" s="158" t="s">
        <v>120</v>
      </c>
      <c r="C64" s="139">
        <v>2001</v>
      </c>
      <c r="D64" s="140">
        <v>3</v>
      </c>
      <c r="E64" s="146" t="s">
        <v>207</v>
      </c>
    </row>
    <row r="65" spans="1:5" ht="14.25">
      <c r="A65" s="160">
        <v>64</v>
      </c>
      <c r="B65" s="158" t="s">
        <v>265</v>
      </c>
      <c r="C65" s="139">
        <v>2003</v>
      </c>
      <c r="D65" s="140" t="s">
        <v>187</v>
      </c>
      <c r="E65" s="146" t="s">
        <v>197</v>
      </c>
    </row>
    <row r="66" spans="1:5" ht="14.25">
      <c r="A66" s="160">
        <v>49</v>
      </c>
      <c r="B66" s="158" t="s">
        <v>122</v>
      </c>
      <c r="C66" s="139">
        <v>2002</v>
      </c>
      <c r="D66" s="140">
        <v>1</v>
      </c>
      <c r="E66" s="147" t="s">
        <v>186</v>
      </c>
    </row>
    <row r="67" spans="1:5" ht="14.25">
      <c r="A67" s="160">
        <v>91</v>
      </c>
      <c r="B67" s="158" t="s">
        <v>123</v>
      </c>
      <c r="C67" s="139">
        <v>2005</v>
      </c>
      <c r="D67" s="140" t="s">
        <v>187</v>
      </c>
      <c r="E67" s="147" t="s">
        <v>210</v>
      </c>
    </row>
    <row r="68" spans="1:5" ht="14.25">
      <c r="A68" s="160">
        <v>76</v>
      </c>
      <c r="B68" s="158" t="s">
        <v>124</v>
      </c>
      <c r="C68" s="139">
        <v>2004</v>
      </c>
      <c r="D68" s="140" t="s">
        <v>187</v>
      </c>
      <c r="E68" s="147" t="s">
        <v>217</v>
      </c>
    </row>
    <row r="69" spans="1:5" ht="14.25">
      <c r="A69" s="160">
        <v>65</v>
      </c>
      <c r="B69" s="158" t="s">
        <v>125</v>
      </c>
      <c r="C69" s="139">
        <v>2003</v>
      </c>
      <c r="D69" s="140" t="s">
        <v>187</v>
      </c>
      <c r="E69" s="146" t="s">
        <v>202</v>
      </c>
    </row>
    <row r="70" spans="1:5" ht="14.25">
      <c r="A70" s="160">
        <v>77</v>
      </c>
      <c r="B70" s="158" t="s">
        <v>266</v>
      </c>
      <c r="C70" s="139">
        <v>2004</v>
      </c>
      <c r="D70" s="140" t="s">
        <v>187</v>
      </c>
      <c r="E70" s="147" t="s">
        <v>186</v>
      </c>
    </row>
    <row r="71" spans="1:5" ht="14.25">
      <c r="A71" s="160">
        <v>34</v>
      </c>
      <c r="B71" s="158" t="s">
        <v>127</v>
      </c>
      <c r="C71" s="139">
        <v>2001</v>
      </c>
      <c r="D71" s="140" t="s">
        <v>187</v>
      </c>
      <c r="E71" s="146" t="s">
        <v>206</v>
      </c>
    </row>
    <row r="72" spans="1:5" ht="14.25">
      <c r="A72" s="160">
        <v>92</v>
      </c>
      <c r="B72" s="158" t="s">
        <v>128</v>
      </c>
      <c r="C72" s="139">
        <v>2005</v>
      </c>
      <c r="D72" s="140" t="s">
        <v>187</v>
      </c>
      <c r="E72" s="146" t="s">
        <v>192</v>
      </c>
    </row>
    <row r="73" spans="1:5" ht="14.25">
      <c r="A73" s="160">
        <v>93</v>
      </c>
      <c r="B73" s="158" t="s">
        <v>129</v>
      </c>
      <c r="C73" s="139">
        <v>2005</v>
      </c>
      <c r="D73" s="140" t="s">
        <v>187</v>
      </c>
      <c r="E73" s="147" t="s">
        <v>210</v>
      </c>
    </row>
    <row r="74" spans="1:5" ht="14.25">
      <c r="A74" s="160">
        <v>50</v>
      </c>
      <c r="B74" s="158" t="s">
        <v>130</v>
      </c>
      <c r="C74" s="139">
        <v>2002</v>
      </c>
      <c r="D74" s="140" t="s">
        <v>194</v>
      </c>
      <c r="E74" s="147" t="s">
        <v>186</v>
      </c>
    </row>
    <row r="75" spans="1:5" ht="14.25">
      <c r="A75" s="160">
        <v>9</v>
      </c>
      <c r="B75" s="158" t="s">
        <v>137</v>
      </c>
      <c r="C75" s="139">
        <v>2000</v>
      </c>
      <c r="D75" s="140">
        <v>2</v>
      </c>
      <c r="E75" s="146" t="s">
        <v>186</v>
      </c>
    </row>
    <row r="76" spans="1:5" ht="14.25">
      <c r="A76" s="160">
        <v>10</v>
      </c>
      <c r="B76" s="158" t="s">
        <v>131</v>
      </c>
      <c r="C76" s="139">
        <v>2000</v>
      </c>
      <c r="D76" s="140" t="s">
        <v>187</v>
      </c>
      <c r="E76" s="146" t="s">
        <v>206</v>
      </c>
    </row>
    <row r="77" spans="1:5" ht="14.25">
      <c r="A77" s="160">
        <v>51</v>
      </c>
      <c r="B77" s="158" t="s">
        <v>132</v>
      </c>
      <c r="C77" s="139">
        <v>2002</v>
      </c>
      <c r="D77" s="140" t="s">
        <v>187</v>
      </c>
      <c r="E77" s="146" t="s">
        <v>197</v>
      </c>
    </row>
    <row r="78" spans="1:5" ht="14.25">
      <c r="A78" s="160">
        <v>66</v>
      </c>
      <c r="B78" s="158" t="s">
        <v>133</v>
      </c>
      <c r="C78" s="143">
        <v>2003</v>
      </c>
      <c r="D78" s="142" t="s">
        <v>187</v>
      </c>
      <c r="E78" s="164" t="s">
        <v>204</v>
      </c>
    </row>
    <row r="79" spans="1:5" ht="14.25">
      <c r="A79" s="160">
        <v>94</v>
      </c>
      <c r="B79" s="158" t="s">
        <v>134</v>
      </c>
      <c r="C79" s="139">
        <v>2005</v>
      </c>
      <c r="D79" s="140" t="s">
        <v>187</v>
      </c>
      <c r="E79" s="146" t="s">
        <v>196</v>
      </c>
    </row>
    <row r="80" spans="1:5" ht="14.25">
      <c r="A80" s="160">
        <v>11</v>
      </c>
      <c r="B80" s="158" t="s">
        <v>136</v>
      </c>
      <c r="C80" s="141">
        <v>2000</v>
      </c>
      <c r="D80" s="142">
        <v>3</v>
      </c>
      <c r="E80" s="163" t="s">
        <v>199</v>
      </c>
    </row>
    <row r="81" spans="1:5" ht="14.25">
      <c r="A81" s="160">
        <v>67</v>
      </c>
      <c r="B81" s="158" t="s">
        <v>86</v>
      </c>
      <c r="C81" s="143">
        <v>2003</v>
      </c>
      <c r="D81" s="142" t="s">
        <v>187</v>
      </c>
      <c r="E81" s="164" t="s">
        <v>210</v>
      </c>
    </row>
    <row r="82" spans="1:5" ht="14.25">
      <c r="A82" s="160">
        <v>12</v>
      </c>
      <c r="B82" s="158" t="s">
        <v>267</v>
      </c>
      <c r="C82" s="139">
        <v>2000</v>
      </c>
      <c r="D82" s="140" t="s">
        <v>187</v>
      </c>
      <c r="E82" s="147" t="s">
        <v>186</v>
      </c>
    </row>
    <row r="83" spans="1:5" ht="14.25">
      <c r="A83" s="160">
        <v>13</v>
      </c>
      <c r="B83" s="158" t="s">
        <v>139</v>
      </c>
      <c r="C83" s="139">
        <v>2000</v>
      </c>
      <c r="D83" s="140">
        <v>3</v>
      </c>
      <c r="E83" s="147" t="s">
        <v>186</v>
      </c>
    </row>
    <row r="84" spans="1:5" ht="14.25">
      <c r="A84" s="160">
        <v>35</v>
      </c>
      <c r="B84" s="158" t="s">
        <v>268</v>
      </c>
      <c r="C84" s="139">
        <v>2001</v>
      </c>
      <c r="D84" s="140" t="s">
        <v>187</v>
      </c>
      <c r="E84" s="146" t="s">
        <v>204</v>
      </c>
    </row>
    <row r="85" spans="1:5" ht="14.25">
      <c r="A85" s="160">
        <v>95</v>
      </c>
      <c r="B85" s="158" t="s">
        <v>220</v>
      </c>
      <c r="C85" s="139">
        <v>2005</v>
      </c>
      <c r="D85" s="140" t="s">
        <v>187</v>
      </c>
      <c r="E85" s="146" t="s">
        <v>212</v>
      </c>
    </row>
    <row r="86" spans="1:5" ht="14.25">
      <c r="A86" s="160">
        <v>68</v>
      </c>
      <c r="B86" s="158" t="s">
        <v>141</v>
      </c>
      <c r="C86" s="139">
        <v>2003</v>
      </c>
      <c r="D86" s="140" t="s">
        <v>187</v>
      </c>
      <c r="E86" s="146" t="s">
        <v>212</v>
      </c>
    </row>
    <row r="87" spans="1:5" ht="14.25">
      <c r="A87" s="160">
        <v>36</v>
      </c>
      <c r="B87" s="158" t="s">
        <v>269</v>
      </c>
      <c r="C87" s="139">
        <v>2001</v>
      </c>
      <c r="D87" s="140">
        <v>3</v>
      </c>
      <c r="E87" s="146" t="s">
        <v>207</v>
      </c>
    </row>
    <row r="88" spans="1:5" ht="14.25">
      <c r="A88" s="160">
        <v>69</v>
      </c>
      <c r="B88" s="158" t="s">
        <v>213</v>
      </c>
      <c r="C88" s="143">
        <v>2003</v>
      </c>
      <c r="D88" s="142" t="s">
        <v>187</v>
      </c>
      <c r="E88" s="164" t="s">
        <v>204</v>
      </c>
    </row>
    <row r="89" spans="1:5" ht="14.25">
      <c r="A89" s="160">
        <v>14</v>
      </c>
      <c r="B89" s="158" t="s">
        <v>143</v>
      </c>
      <c r="C89" s="139">
        <v>2000</v>
      </c>
      <c r="D89" s="140" t="s">
        <v>187</v>
      </c>
      <c r="E89" s="147" t="s">
        <v>186</v>
      </c>
    </row>
    <row r="90" spans="1:5" ht="14.25">
      <c r="A90" s="160">
        <v>15</v>
      </c>
      <c r="B90" s="158" t="s">
        <v>270</v>
      </c>
      <c r="C90" s="139">
        <v>2000</v>
      </c>
      <c r="D90" s="140">
        <v>3</v>
      </c>
      <c r="E90" s="147" t="s">
        <v>186</v>
      </c>
    </row>
    <row r="91" spans="1:5" ht="14.25">
      <c r="A91" s="160">
        <v>70</v>
      </c>
      <c r="B91" s="158" t="s">
        <v>271</v>
      </c>
      <c r="C91" s="139">
        <v>2003</v>
      </c>
      <c r="D91" s="140" t="s">
        <v>187</v>
      </c>
      <c r="E91" s="147" t="s">
        <v>203</v>
      </c>
    </row>
    <row r="92" spans="1:5" ht="14.25">
      <c r="A92" s="160">
        <v>16</v>
      </c>
      <c r="B92" s="158" t="s">
        <v>146</v>
      </c>
      <c r="C92" s="143">
        <v>2000</v>
      </c>
      <c r="D92" s="142" t="s">
        <v>187</v>
      </c>
      <c r="E92" s="164" t="s">
        <v>204</v>
      </c>
    </row>
    <row r="93" spans="1:5" ht="14.25">
      <c r="A93" s="160">
        <v>78</v>
      </c>
      <c r="B93" s="158" t="s">
        <v>147</v>
      </c>
      <c r="C93" s="139">
        <v>2004</v>
      </c>
      <c r="D93" s="140" t="s">
        <v>187</v>
      </c>
      <c r="E93" s="146" t="s">
        <v>197</v>
      </c>
    </row>
    <row r="94" spans="1:5" ht="14.25">
      <c r="A94" s="160">
        <v>79</v>
      </c>
      <c r="B94" s="158" t="s">
        <v>148</v>
      </c>
      <c r="C94" s="139">
        <v>2004</v>
      </c>
      <c r="D94" s="140" t="s">
        <v>187</v>
      </c>
      <c r="E94" s="147" t="s">
        <v>186</v>
      </c>
    </row>
    <row r="95" spans="1:5" ht="14.25">
      <c r="A95" s="160">
        <v>17</v>
      </c>
      <c r="B95" s="158" t="s">
        <v>149</v>
      </c>
      <c r="C95" s="139">
        <v>2000</v>
      </c>
      <c r="D95" s="140" t="s">
        <v>187</v>
      </c>
      <c r="E95" s="146" t="s">
        <v>198</v>
      </c>
    </row>
    <row r="96" spans="1:5" ht="14.25">
      <c r="A96" s="160">
        <v>52</v>
      </c>
      <c r="B96" s="158" t="s">
        <v>272</v>
      </c>
      <c r="C96" s="139">
        <v>2002</v>
      </c>
      <c r="D96" s="140" t="s">
        <v>187</v>
      </c>
      <c r="E96" s="146" t="s">
        <v>198</v>
      </c>
    </row>
    <row r="97" spans="1:5" ht="14.25">
      <c r="A97" s="160">
        <v>53</v>
      </c>
      <c r="B97" s="158" t="s">
        <v>273</v>
      </c>
      <c r="C97" s="139">
        <v>2002</v>
      </c>
      <c r="D97" s="140" t="s">
        <v>191</v>
      </c>
      <c r="E97" s="146" t="s">
        <v>214</v>
      </c>
    </row>
    <row r="98" spans="1:5" ht="14.25">
      <c r="A98" s="160">
        <v>80</v>
      </c>
      <c r="B98" s="158" t="s">
        <v>152</v>
      </c>
      <c r="C98" s="139">
        <v>2004</v>
      </c>
      <c r="D98" s="140" t="s">
        <v>187</v>
      </c>
      <c r="E98" s="146" t="s">
        <v>197</v>
      </c>
    </row>
    <row r="99" spans="1:5" ht="14.25">
      <c r="A99" s="160">
        <v>18</v>
      </c>
      <c r="B99" s="158" t="s">
        <v>153</v>
      </c>
      <c r="C99" s="139">
        <v>2000</v>
      </c>
      <c r="D99" s="140">
        <v>2</v>
      </c>
      <c r="E99" s="147" t="s">
        <v>186</v>
      </c>
    </row>
    <row r="100" spans="1:5" ht="14.25">
      <c r="A100" s="160">
        <v>37</v>
      </c>
      <c r="B100" s="158" t="s">
        <v>154</v>
      </c>
      <c r="C100" s="139">
        <v>2001</v>
      </c>
      <c r="D100" s="140" t="s">
        <v>187</v>
      </c>
      <c r="E100" s="147" t="s">
        <v>186</v>
      </c>
    </row>
    <row r="101" spans="1:5" ht="14.25">
      <c r="A101" s="160">
        <v>38</v>
      </c>
      <c r="B101" s="158" t="s">
        <v>135</v>
      </c>
      <c r="C101" s="139">
        <v>2001</v>
      </c>
      <c r="D101" s="140" t="s">
        <v>187</v>
      </c>
      <c r="E101" s="147" t="s">
        <v>210</v>
      </c>
    </row>
    <row r="102" spans="1:5" ht="14.25">
      <c r="A102" s="160">
        <v>19</v>
      </c>
      <c r="B102" s="158" t="s">
        <v>274</v>
      </c>
      <c r="C102" s="139">
        <v>2000</v>
      </c>
      <c r="D102" s="140" t="s">
        <v>187</v>
      </c>
      <c r="E102" s="147" t="s">
        <v>186</v>
      </c>
    </row>
    <row r="103" spans="1:5" ht="14.25">
      <c r="A103" s="160">
        <v>71</v>
      </c>
      <c r="B103" s="158" t="s">
        <v>155</v>
      </c>
      <c r="C103" s="139">
        <v>2003</v>
      </c>
      <c r="D103" s="140" t="s">
        <v>187</v>
      </c>
      <c r="E103" s="146" t="s">
        <v>202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6.375" style="137" customWidth="1"/>
    <col min="2" max="2" width="23.625" style="138" bestFit="1" customWidth="1"/>
    <col min="3" max="4" width="9.125" style="138" customWidth="1"/>
    <col min="5" max="5" width="18.625" style="138" bestFit="1" customWidth="1"/>
    <col min="6" max="16384" width="9.125" style="138" customWidth="1"/>
  </cols>
  <sheetData>
    <row r="1" spans="1:5" ht="14.25">
      <c r="A1" s="159" t="s">
        <v>185</v>
      </c>
      <c r="B1" s="158" t="s">
        <v>2</v>
      </c>
      <c r="C1" s="158" t="s">
        <v>221</v>
      </c>
      <c r="D1" s="158" t="s">
        <v>223</v>
      </c>
      <c r="E1" s="158" t="s">
        <v>224</v>
      </c>
    </row>
    <row r="2" spans="1:5" ht="14.25">
      <c r="A2" s="160">
        <v>6</v>
      </c>
      <c r="B2" s="158" t="s">
        <v>8</v>
      </c>
      <c r="C2" s="139">
        <v>2001</v>
      </c>
      <c r="D2" s="140">
        <v>2</v>
      </c>
      <c r="E2" s="147" t="s">
        <v>186</v>
      </c>
    </row>
    <row r="3" spans="1:5" ht="14.25">
      <c r="A3" s="160">
        <v>36</v>
      </c>
      <c r="B3" s="158" t="s">
        <v>231</v>
      </c>
      <c r="C3" s="139">
        <v>2003</v>
      </c>
      <c r="D3" s="140" t="s">
        <v>187</v>
      </c>
      <c r="E3" s="146" t="s">
        <v>198</v>
      </c>
    </row>
    <row r="4" spans="1:5" ht="14.25">
      <c r="A4" s="160">
        <v>37</v>
      </c>
      <c r="B4" s="158" t="s">
        <v>240</v>
      </c>
      <c r="C4" s="139">
        <v>2003</v>
      </c>
      <c r="D4" s="140" t="s">
        <v>187</v>
      </c>
      <c r="E4" s="146" t="s">
        <v>196</v>
      </c>
    </row>
    <row r="5" spans="1:5" ht="14.25">
      <c r="A5" s="160">
        <v>75</v>
      </c>
      <c r="B5" s="158" t="s">
        <v>64</v>
      </c>
      <c r="C5" s="139">
        <v>2006</v>
      </c>
      <c r="D5" s="140" t="s">
        <v>187</v>
      </c>
      <c r="E5" s="147" t="s">
        <v>203</v>
      </c>
    </row>
    <row r="6" spans="1:5" ht="14.25">
      <c r="A6" s="160">
        <v>50</v>
      </c>
      <c r="B6" s="158" t="s">
        <v>44</v>
      </c>
      <c r="C6" s="144">
        <v>2004</v>
      </c>
      <c r="D6" s="145" t="s">
        <v>187</v>
      </c>
      <c r="E6" s="162" t="s">
        <v>196</v>
      </c>
    </row>
    <row r="7" spans="1:5" ht="14.25">
      <c r="A7" s="160">
        <v>1</v>
      </c>
      <c r="B7" s="158" t="s">
        <v>230</v>
      </c>
      <c r="C7" s="139">
        <v>2000</v>
      </c>
      <c r="D7" s="140" t="s">
        <v>187</v>
      </c>
      <c r="E7" s="146" t="s">
        <v>188</v>
      </c>
    </row>
    <row r="8" spans="1:5" ht="14.25">
      <c r="A8" s="160">
        <v>7</v>
      </c>
      <c r="B8" s="158" t="s">
        <v>9</v>
      </c>
      <c r="C8" s="139">
        <v>2001</v>
      </c>
      <c r="D8" s="140">
        <v>3</v>
      </c>
      <c r="E8" s="147" t="s">
        <v>186</v>
      </c>
    </row>
    <row r="9" spans="1:5" ht="14.25">
      <c r="A9" s="160">
        <v>61</v>
      </c>
      <c r="B9" s="158" t="s">
        <v>55</v>
      </c>
      <c r="C9" s="139">
        <v>2005</v>
      </c>
      <c r="D9" s="140" t="s">
        <v>187</v>
      </c>
      <c r="E9" s="146" t="s">
        <v>190</v>
      </c>
    </row>
    <row r="10" spans="1:5" ht="14.25">
      <c r="A10" s="160">
        <v>8</v>
      </c>
      <c r="B10" s="158" t="s">
        <v>16</v>
      </c>
      <c r="C10" s="139">
        <v>2001</v>
      </c>
      <c r="D10" s="140" t="s">
        <v>187</v>
      </c>
      <c r="E10" s="147" t="s">
        <v>189</v>
      </c>
    </row>
    <row r="11" spans="1:5" ht="14.25">
      <c r="A11" s="159"/>
      <c r="B11" s="158" t="s">
        <v>165</v>
      </c>
      <c r="C11" s="139">
        <v>2004</v>
      </c>
      <c r="D11" s="140" t="s">
        <v>187</v>
      </c>
      <c r="E11" s="158" t="s">
        <v>225</v>
      </c>
    </row>
    <row r="12" spans="1:5" ht="14.25">
      <c r="A12" s="160">
        <v>62</v>
      </c>
      <c r="B12" s="158" t="s">
        <v>56</v>
      </c>
      <c r="C12" s="139">
        <v>2005</v>
      </c>
      <c r="D12" s="140" t="s">
        <v>187</v>
      </c>
      <c r="E12" s="146" t="s">
        <v>196</v>
      </c>
    </row>
    <row r="13" spans="1:5" ht="14.25">
      <c r="A13" s="160">
        <v>63</v>
      </c>
      <c r="B13" s="158" t="s">
        <v>57</v>
      </c>
      <c r="C13" s="141">
        <v>2005</v>
      </c>
      <c r="D13" s="142" t="s">
        <v>215</v>
      </c>
      <c r="E13" s="163" t="s">
        <v>199</v>
      </c>
    </row>
    <row r="14" spans="1:5" ht="14.25">
      <c r="A14" s="160">
        <v>9</v>
      </c>
      <c r="B14" s="158" t="s">
        <v>10</v>
      </c>
      <c r="C14" s="141">
        <v>2001</v>
      </c>
      <c r="D14" s="142">
        <v>3</v>
      </c>
      <c r="E14" s="163" t="s">
        <v>199</v>
      </c>
    </row>
    <row r="15" spans="1:5" ht="14.25">
      <c r="A15" s="160">
        <v>24</v>
      </c>
      <c r="B15" s="158" t="s">
        <v>20</v>
      </c>
      <c r="C15" s="139">
        <v>2002</v>
      </c>
      <c r="D15" s="140" t="s">
        <v>187</v>
      </c>
      <c r="E15" s="146" t="s">
        <v>190</v>
      </c>
    </row>
    <row r="16" spans="1:5" ht="14.25">
      <c r="A16" s="160">
        <v>2</v>
      </c>
      <c r="B16" s="158" t="s">
        <v>227</v>
      </c>
      <c r="C16" s="139">
        <v>2000</v>
      </c>
      <c r="D16" s="140" t="s">
        <v>191</v>
      </c>
      <c r="E16" s="147" t="s">
        <v>186</v>
      </c>
    </row>
    <row r="17" spans="1:5" ht="14.25">
      <c r="A17" s="160">
        <v>38</v>
      </c>
      <c r="B17" s="158" t="s">
        <v>33</v>
      </c>
      <c r="C17" s="139">
        <v>2003</v>
      </c>
      <c r="D17" s="140" t="s">
        <v>191</v>
      </c>
      <c r="E17" s="147" t="s">
        <v>186</v>
      </c>
    </row>
    <row r="18" spans="1:5" ht="14.25">
      <c r="A18" s="160">
        <v>10</v>
      </c>
      <c r="B18" s="158" t="s">
        <v>239</v>
      </c>
      <c r="C18" s="139">
        <v>2001</v>
      </c>
      <c r="D18" s="140">
        <v>3</v>
      </c>
      <c r="E18" s="146" t="s">
        <v>192</v>
      </c>
    </row>
    <row r="19" spans="1:5" ht="14.25">
      <c r="A19" s="160">
        <v>11</v>
      </c>
      <c r="B19" s="158" t="s">
        <v>193</v>
      </c>
      <c r="C19" s="139">
        <v>2001</v>
      </c>
      <c r="D19" s="140">
        <v>2</v>
      </c>
      <c r="E19" s="147" t="s">
        <v>186</v>
      </c>
    </row>
    <row r="20" spans="1:5" ht="14.25">
      <c r="A20" s="160">
        <v>12</v>
      </c>
      <c r="B20" s="158" t="s">
        <v>12</v>
      </c>
      <c r="C20" s="139">
        <v>2001</v>
      </c>
      <c r="D20" s="140">
        <v>2</v>
      </c>
      <c r="E20" s="147" t="s">
        <v>186</v>
      </c>
    </row>
    <row r="21" spans="1:5" ht="14.25">
      <c r="A21" s="160">
        <v>39</v>
      </c>
      <c r="B21" s="158" t="s">
        <v>34</v>
      </c>
      <c r="C21" s="139">
        <v>2003</v>
      </c>
      <c r="D21" s="140" t="s">
        <v>194</v>
      </c>
      <c r="E21" s="146" t="s">
        <v>192</v>
      </c>
    </row>
    <row r="22" spans="1:5" ht="14.25">
      <c r="A22" s="160">
        <v>25</v>
      </c>
      <c r="B22" s="158" t="s">
        <v>228</v>
      </c>
      <c r="C22" s="139">
        <v>2002</v>
      </c>
      <c r="D22" s="140" t="s">
        <v>195</v>
      </c>
      <c r="E22" s="146" t="s">
        <v>196</v>
      </c>
    </row>
    <row r="23" spans="1:5" ht="14.25">
      <c r="A23" s="160">
        <v>51</v>
      </c>
      <c r="B23" s="158" t="s">
        <v>247</v>
      </c>
      <c r="C23" s="139">
        <v>2004</v>
      </c>
      <c r="D23" s="140" t="s">
        <v>187</v>
      </c>
      <c r="E23" s="146" t="s">
        <v>197</v>
      </c>
    </row>
    <row r="24" spans="1:5" ht="14.25">
      <c r="A24" s="160">
        <v>76</v>
      </c>
      <c r="B24" s="158" t="s">
        <v>65</v>
      </c>
      <c r="C24" s="139">
        <v>2006</v>
      </c>
      <c r="D24" s="140" t="s">
        <v>187</v>
      </c>
      <c r="E24" s="146" t="s">
        <v>190</v>
      </c>
    </row>
    <row r="25" spans="1:5" ht="14.25">
      <c r="A25" s="160">
        <v>26</v>
      </c>
      <c r="B25" s="158" t="s">
        <v>229</v>
      </c>
      <c r="C25" s="139">
        <v>2002</v>
      </c>
      <c r="D25" s="140" t="s">
        <v>191</v>
      </c>
      <c r="E25" s="147" t="s">
        <v>186</v>
      </c>
    </row>
    <row r="26" spans="1:5" ht="14.25">
      <c r="A26" s="160">
        <v>13</v>
      </c>
      <c r="B26" s="158" t="s">
        <v>249</v>
      </c>
      <c r="C26" s="139">
        <v>2001</v>
      </c>
      <c r="D26" s="140" t="s">
        <v>187</v>
      </c>
      <c r="E26" s="147" t="s">
        <v>186</v>
      </c>
    </row>
    <row r="27" spans="1:5" ht="14.25">
      <c r="A27" s="160">
        <v>40</v>
      </c>
      <c r="B27" s="158" t="s">
        <v>35</v>
      </c>
      <c r="C27" s="139">
        <v>2003</v>
      </c>
      <c r="D27" s="140" t="s">
        <v>194</v>
      </c>
      <c r="E27" s="147" t="s">
        <v>186</v>
      </c>
    </row>
    <row r="28" spans="1:5" ht="14.25">
      <c r="A28" s="160">
        <v>27</v>
      </c>
      <c r="B28" s="158" t="s">
        <v>246</v>
      </c>
      <c r="C28" s="139">
        <v>2002</v>
      </c>
      <c r="D28" s="140" t="s">
        <v>187</v>
      </c>
      <c r="E28" s="146" t="s">
        <v>197</v>
      </c>
    </row>
    <row r="29" spans="1:5" ht="14.25">
      <c r="A29" s="160">
        <v>64</v>
      </c>
      <c r="B29" s="158" t="s">
        <v>241</v>
      </c>
      <c r="C29" s="139">
        <v>2005</v>
      </c>
      <c r="D29" s="140" t="s">
        <v>187</v>
      </c>
      <c r="E29" s="147" t="s">
        <v>186</v>
      </c>
    </row>
    <row r="30" spans="1:5" ht="14.25">
      <c r="A30" s="160">
        <v>52</v>
      </c>
      <c r="B30" s="158" t="s">
        <v>242</v>
      </c>
      <c r="C30" s="139">
        <v>2004</v>
      </c>
      <c r="D30" s="140" t="s">
        <v>187</v>
      </c>
      <c r="E30" s="147" t="s">
        <v>186</v>
      </c>
    </row>
    <row r="31" spans="1:5" ht="14.25">
      <c r="A31" s="160">
        <v>65</v>
      </c>
      <c r="B31" s="158" t="s">
        <v>171</v>
      </c>
      <c r="C31" s="139">
        <v>2005</v>
      </c>
      <c r="D31" s="140" t="s">
        <v>187</v>
      </c>
      <c r="E31" s="146" t="s">
        <v>190</v>
      </c>
    </row>
    <row r="32" spans="1:5" ht="14.25">
      <c r="A32" s="159"/>
      <c r="B32" s="158" t="s">
        <v>166</v>
      </c>
      <c r="C32" s="139">
        <v>2004</v>
      </c>
      <c r="D32" s="140" t="s">
        <v>187</v>
      </c>
      <c r="E32" s="158" t="s">
        <v>225</v>
      </c>
    </row>
    <row r="33" spans="1:5" ht="14.25">
      <c r="A33" s="160">
        <v>66</v>
      </c>
      <c r="B33" s="158" t="s">
        <v>59</v>
      </c>
      <c r="C33" s="139">
        <v>2005</v>
      </c>
      <c r="D33" s="140" t="s">
        <v>187</v>
      </c>
      <c r="E33" s="147" t="s">
        <v>203</v>
      </c>
    </row>
    <row r="34" spans="1:5" ht="14.25">
      <c r="A34" s="160">
        <v>72</v>
      </c>
      <c r="B34" s="158" t="s">
        <v>167</v>
      </c>
      <c r="C34" s="139">
        <v>2005</v>
      </c>
      <c r="D34" s="140" t="s">
        <v>187</v>
      </c>
      <c r="E34" s="146" t="s">
        <v>190</v>
      </c>
    </row>
    <row r="35" spans="1:5" ht="14.25">
      <c r="A35" s="160">
        <v>53</v>
      </c>
      <c r="B35" s="158" t="s">
        <v>236</v>
      </c>
      <c r="C35" s="139">
        <v>2004</v>
      </c>
      <c r="D35" s="140" t="s">
        <v>187</v>
      </c>
      <c r="E35" s="146" t="s">
        <v>196</v>
      </c>
    </row>
    <row r="36" spans="1:5" ht="14.25">
      <c r="A36" s="160">
        <v>67</v>
      </c>
      <c r="B36" s="158" t="s">
        <v>60</v>
      </c>
      <c r="C36" s="139">
        <v>2005</v>
      </c>
      <c r="D36" s="140" t="s">
        <v>187</v>
      </c>
      <c r="E36" s="146" t="s">
        <v>190</v>
      </c>
    </row>
    <row r="37" spans="1:5" ht="14.25">
      <c r="A37" s="160">
        <v>41</v>
      </c>
      <c r="B37" s="158" t="s">
        <v>200</v>
      </c>
      <c r="C37" s="139">
        <v>2003</v>
      </c>
      <c r="D37" s="140" t="s">
        <v>187</v>
      </c>
      <c r="E37" s="146" t="s">
        <v>196</v>
      </c>
    </row>
    <row r="38" spans="1:5" ht="14.25">
      <c r="A38" s="160">
        <v>42</v>
      </c>
      <c r="B38" s="158" t="s">
        <v>36</v>
      </c>
      <c r="C38" s="139">
        <v>2003</v>
      </c>
      <c r="D38" s="140" t="s">
        <v>187</v>
      </c>
      <c r="E38" s="146" t="s">
        <v>196</v>
      </c>
    </row>
    <row r="39" spans="1:5" ht="14.25">
      <c r="A39" s="160">
        <v>14</v>
      </c>
      <c r="B39" s="158" t="s">
        <v>235</v>
      </c>
      <c r="C39" s="139">
        <v>2001</v>
      </c>
      <c r="D39" s="140" t="s">
        <v>191</v>
      </c>
      <c r="E39" s="147" t="s">
        <v>186</v>
      </c>
    </row>
    <row r="40" spans="1:5" ht="14.25">
      <c r="A40" s="160">
        <v>15</v>
      </c>
      <c r="B40" s="158" t="s">
        <v>201</v>
      </c>
      <c r="C40" s="139">
        <v>2001</v>
      </c>
      <c r="D40" s="140" t="s">
        <v>187</v>
      </c>
      <c r="E40" s="146" t="s">
        <v>202</v>
      </c>
    </row>
    <row r="41" spans="1:5" ht="14.25">
      <c r="A41" s="160">
        <v>3</v>
      </c>
      <c r="B41" s="158" t="s">
        <v>5</v>
      </c>
      <c r="C41" s="139">
        <v>2000</v>
      </c>
      <c r="D41" s="140">
        <v>2</v>
      </c>
      <c r="E41" s="146" t="s">
        <v>192</v>
      </c>
    </row>
    <row r="42" spans="1:5" ht="14.25">
      <c r="A42" s="160">
        <v>28</v>
      </c>
      <c r="B42" s="158" t="s">
        <v>226</v>
      </c>
      <c r="C42" s="139">
        <v>2002</v>
      </c>
      <c r="D42" s="140">
        <v>3</v>
      </c>
      <c r="E42" s="147" t="s">
        <v>186</v>
      </c>
    </row>
    <row r="43" spans="1:5" ht="14.25">
      <c r="A43" s="160">
        <v>29</v>
      </c>
      <c r="B43" s="158" t="s">
        <v>25</v>
      </c>
      <c r="C43" s="139">
        <v>2002</v>
      </c>
      <c r="D43" s="140" t="s">
        <v>187</v>
      </c>
      <c r="E43" s="147" t="s">
        <v>186</v>
      </c>
    </row>
    <row r="44" spans="1:5" ht="14.25">
      <c r="A44" s="160">
        <v>68</v>
      </c>
      <c r="B44" s="158" t="s">
        <v>216</v>
      </c>
      <c r="C44" s="139">
        <v>2005</v>
      </c>
      <c r="D44" s="140" t="s">
        <v>187</v>
      </c>
      <c r="E44" s="146" t="s">
        <v>196</v>
      </c>
    </row>
    <row r="45" spans="1:5" ht="14.25">
      <c r="A45" s="160">
        <v>54</v>
      </c>
      <c r="B45" s="158" t="s">
        <v>248</v>
      </c>
      <c r="C45" s="139">
        <v>2004</v>
      </c>
      <c r="D45" s="140" t="s">
        <v>187</v>
      </c>
      <c r="E45" s="146" t="s">
        <v>217</v>
      </c>
    </row>
    <row r="46" spans="1:5" ht="14.25">
      <c r="A46" s="160">
        <v>55</v>
      </c>
      <c r="B46" s="158" t="s">
        <v>49</v>
      </c>
      <c r="C46" s="139">
        <v>2004</v>
      </c>
      <c r="D46" s="140" t="s">
        <v>187</v>
      </c>
      <c r="E46" s="147" t="s">
        <v>186</v>
      </c>
    </row>
    <row r="47" spans="1:5" ht="14.25">
      <c r="A47" s="160">
        <v>69</v>
      </c>
      <c r="B47" s="158" t="s">
        <v>170</v>
      </c>
      <c r="C47" s="141">
        <v>2005</v>
      </c>
      <c r="D47" s="142" t="s">
        <v>187</v>
      </c>
      <c r="E47" s="163" t="s">
        <v>218</v>
      </c>
    </row>
    <row r="48" spans="1:5" ht="14.25">
      <c r="A48" s="160">
        <v>43</v>
      </c>
      <c r="B48" s="158" t="s">
        <v>37</v>
      </c>
      <c r="C48" s="139">
        <v>2003</v>
      </c>
      <c r="D48" s="140" t="s">
        <v>187</v>
      </c>
      <c r="E48" s="147" t="s">
        <v>186</v>
      </c>
    </row>
    <row r="49" spans="1:5" ht="14.25">
      <c r="A49" s="160">
        <v>56</v>
      </c>
      <c r="B49" s="158" t="s">
        <v>50</v>
      </c>
      <c r="C49" s="139">
        <v>2004</v>
      </c>
      <c r="D49" s="140" t="s">
        <v>187</v>
      </c>
      <c r="E49" s="146" t="s">
        <v>196</v>
      </c>
    </row>
    <row r="50" spans="1:5" ht="14.25">
      <c r="A50" s="160">
        <v>16</v>
      </c>
      <c r="B50" s="158" t="s">
        <v>244</v>
      </c>
      <c r="C50" s="139">
        <v>2001</v>
      </c>
      <c r="D50" s="140" t="s">
        <v>187</v>
      </c>
      <c r="E50" s="146" t="s">
        <v>188</v>
      </c>
    </row>
    <row r="51" spans="1:5" ht="14.25">
      <c r="A51" s="160">
        <v>57</v>
      </c>
      <c r="B51" s="158" t="s">
        <v>52</v>
      </c>
      <c r="C51" s="139">
        <v>2004</v>
      </c>
      <c r="D51" s="140" t="s">
        <v>187</v>
      </c>
      <c r="E51" s="146" t="s">
        <v>210</v>
      </c>
    </row>
    <row r="52" spans="1:5" ht="14.25">
      <c r="A52" s="160">
        <v>44</v>
      </c>
      <c r="B52" s="158" t="s">
        <v>38</v>
      </c>
      <c r="C52" s="139">
        <v>2003</v>
      </c>
      <c r="D52" s="140" t="s">
        <v>187</v>
      </c>
      <c r="E52" s="147" t="s">
        <v>186</v>
      </c>
    </row>
    <row r="53" spans="1:5" ht="14.25">
      <c r="A53" s="160">
        <v>30</v>
      </c>
      <c r="B53" s="158" t="s">
        <v>26</v>
      </c>
      <c r="C53" s="139">
        <v>2002</v>
      </c>
      <c r="D53" s="140">
        <v>3</v>
      </c>
      <c r="E53" s="146" t="s">
        <v>192</v>
      </c>
    </row>
    <row r="54" spans="1:5" ht="14.25">
      <c r="A54" s="160">
        <v>70</v>
      </c>
      <c r="B54" s="158" t="s">
        <v>168</v>
      </c>
      <c r="C54" s="139">
        <v>2005</v>
      </c>
      <c r="D54" s="140" t="s">
        <v>187</v>
      </c>
      <c r="E54" s="146" t="s">
        <v>197</v>
      </c>
    </row>
    <row r="55" spans="1:5" ht="14.25">
      <c r="A55" s="160">
        <v>17</v>
      </c>
      <c r="B55" s="158" t="s">
        <v>15</v>
      </c>
      <c r="C55" s="139">
        <v>2001</v>
      </c>
      <c r="D55" s="140" t="s">
        <v>187</v>
      </c>
      <c r="E55" s="147" t="s">
        <v>186</v>
      </c>
    </row>
    <row r="56" spans="1:5" ht="14.25">
      <c r="A56" s="160">
        <v>45</v>
      </c>
      <c r="B56" s="158" t="s">
        <v>245</v>
      </c>
      <c r="C56" s="139">
        <v>2003</v>
      </c>
      <c r="D56" s="140" t="s">
        <v>187</v>
      </c>
      <c r="E56" s="146" t="s">
        <v>197</v>
      </c>
    </row>
    <row r="57" spans="1:5" ht="14.25">
      <c r="A57" s="160">
        <v>46</v>
      </c>
      <c r="B57" s="158" t="s">
        <v>237</v>
      </c>
      <c r="C57" s="139">
        <v>2003</v>
      </c>
      <c r="D57" s="140" t="s">
        <v>187</v>
      </c>
      <c r="E57" s="147" t="s">
        <v>203</v>
      </c>
    </row>
    <row r="58" spans="1:5" ht="14.25">
      <c r="A58" s="160">
        <v>18</v>
      </c>
      <c r="B58" s="158" t="s">
        <v>250</v>
      </c>
      <c r="C58" s="139">
        <v>2001</v>
      </c>
      <c r="D58" s="140" t="s">
        <v>187</v>
      </c>
      <c r="E58" s="146" t="s">
        <v>198</v>
      </c>
    </row>
    <row r="59" spans="1:5" ht="14.25">
      <c r="A59" s="160">
        <v>71</v>
      </c>
      <c r="B59" s="158" t="s">
        <v>61</v>
      </c>
      <c r="C59" s="139">
        <v>2005</v>
      </c>
      <c r="D59" s="140" t="s">
        <v>215</v>
      </c>
      <c r="E59" s="146" t="s">
        <v>207</v>
      </c>
    </row>
    <row r="60" spans="1:5" ht="14.25">
      <c r="A60" s="160">
        <v>4</v>
      </c>
      <c r="B60" s="158" t="s">
        <v>6</v>
      </c>
      <c r="C60" s="139">
        <v>2000</v>
      </c>
      <c r="D60" s="140">
        <v>1</v>
      </c>
      <c r="E60" s="146" t="s">
        <v>192</v>
      </c>
    </row>
    <row r="61" spans="1:5" ht="14.25">
      <c r="A61" s="160">
        <v>31</v>
      </c>
      <c r="B61" s="158" t="s">
        <v>27</v>
      </c>
      <c r="C61" s="139">
        <v>2002</v>
      </c>
      <c r="D61" s="140" t="s">
        <v>187</v>
      </c>
      <c r="E61" s="146" t="s">
        <v>198</v>
      </c>
    </row>
    <row r="62" spans="1:5" ht="14.25">
      <c r="A62" s="160">
        <v>73</v>
      </c>
      <c r="B62" s="158" t="s">
        <v>243</v>
      </c>
      <c r="C62" s="139">
        <v>2005</v>
      </c>
      <c r="D62" s="140" t="s">
        <v>187</v>
      </c>
      <c r="E62" s="147" t="s">
        <v>186</v>
      </c>
    </row>
    <row r="63" spans="1:5" ht="14.25">
      <c r="A63" s="160">
        <v>19</v>
      </c>
      <c r="B63" s="158" t="s">
        <v>17</v>
      </c>
      <c r="C63" s="139">
        <v>2001</v>
      </c>
      <c r="D63" s="140" t="s">
        <v>187</v>
      </c>
      <c r="E63" s="147" t="s">
        <v>186</v>
      </c>
    </row>
    <row r="64" spans="1:5" ht="14.25">
      <c r="A64" s="160">
        <v>58</v>
      </c>
      <c r="B64" s="158" t="s">
        <v>232</v>
      </c>
      <c r="C64" s="139">
        <v>2004</v>
      </c>
      <c r="D64" s="140" t="s">
        <v>187</v>
      </c>
      <c r="E64" s="147" t="s">
        <v>186</v>
      </c>
    </row>
    <row r="65" spans="1:5" ht="14.25">
      <c r="A65" s="160">
        <v>20</v>
      </c>
      <c r="B65" s="158" t="s">
        <v>18</v>
      </c>
      <c r="C65" s="139">
        <v>2001</v>
      </c>
      <c r="D65" s="140" t="s">
        <v>187</v>
      </c>
      <c r="E65" s="147" t="s">
        <v>186</v>
      </c>
    </row>
    <row r="66" spans="1:5" ht="14.25">
      <c r="A66" s="160">
        <v>32</v>
      </c>
      <c r="B66" s="158" t="s">
        <v>28</v>
      </c>
      <c r="C66" s="143">
        <v>2002</v>
      </c>
      <c r="D66" s="142" t="s">
        <v>187</v>
      </c>
      <c r="E66" s="164" t="s">
        <v>204</v>
      </c>
    </row>
    <row r="67" spans="1:5" ht="14.25">
      <c r="A67" s="160">
        <v>33</v>
      </c>
      <c r="B67" s="158" t="s">
        <v>205</v>
      </c>
      <c r="C67" s="139">
        <v>2002</v>
      </c>
      <c r="D67" s="140" t="s">
        <v>187</v>
      </c>
      <c r="E67" s="146" t="s">
        <v>198</v>
      </c>
    </row>
    <row r="68" spans="1:5" ht="14.25">
      <c r="A68" s="160">
        <v>47</v>
      </c>
      <c r="B68" s="158" t="s">
        <v>238</v>
      </c>
      <c r="C68" s="139">
        <v>2003</v>
      </c>
      <c r="D68" s="140" t="s">
        <v>187</v>
      </c>
      <c r="E68" s="147" t="s">
        <v>203</v>
      </c>
    </row>
    <row r="69" spans="1:5" ht="14.25">
      <c r="A69" s="160">
        <v>34</v>
      </c>
      <c r="B69" s="158" t="s">
        <v>29</v>
      </c>
      <c r="C69" s="139">
        <v>2002</v>
      </c>
      <c r="D69" s="140" t="s">
        <v>187</v>
      </c>
      <c r="E69" s="147" t="s">
        <v>186</v>
      </c>
    </row>
    <row r="70" spans="1:5" ht="14.25">
      <c r="A70" s="160">
        <v>77</v>
      </c>
      <c r="B70" s="158" t="s">
        <v>234</v>
      </c>
      <c r="C70" s="139">
        <v>2006</v>
      </c>
      <c r="D70" s="140" t="s">
        <v>187</v>
      </c>
      <c r="E70" s="147" t="s">
        <v>203</v>
      </c>
    </row>
    <row r="71" spans="1:5" ht="14.25">
      <c r="A71" s="160">
        <v>59</v>
      </c>
      <c r="B71" s="158" t="s">
        <v>53</v>
      </c>
      <c r="C71" s="139">
        <v>2004</v>
      </c>
      <c r="D71" s="140" t="s">
        <v>187</v>
      </c>
      <c r="E71" s="146" t="s">
        <v>186</v>
      </c>
    </row>
    <row r="72" spans="1:5" ht="14.25">
      <c r="A72" s="160">
        <v>5</v>
      </c>
      <c r="B72" s="158" t="s">
        <v>7</v>
      </c>
      <c r="C72" s="139">
        <v>2000</v>
      </c>
      <c r="D72" s="140" t="s">
        <v>187</v>
      </c>
      <c r="E72" s="146" t="s">
        <v>188</v>
      </c>
    </row>
    <row r="73" spans="1:5" ht="14.25">
      <c r="A73" s="160">
        <v>21</v>
      </c>
      <c r="B73" s="158" t="s">
        <v>251</v>
      </c>
      <c r="C73" s="139">
        <v>2001</v>
      </c>
      <c r="D73" s="140" t="s">
        <v>187</v>
      </c>
      <c r="E73" s="147" t="s">
        <v>196</v>
      </c>
    </row>
    <row r="74" spans="1:5" ht="14.25">
      <c r="A74" s="160">
        <v>74</v>
      </c>
      <c r="B74" s="158" t="s">
        <v>63</v>
      </c>
      <c r="C74" s="139">
        <v>2005</v>
      </c>
      <c r="D74" s="140" t="s">
        <v>187</v>
      </c>
      <c r="E74" s="146" t="s">
        <v>190</v>
      </c>
    </row>
    <row r="75" spans="1:5" ht="14.25">
      <c r="A75" s="160">
        <v>48</v>
      </c>
      <c r="B75" s="158" t="s">
        <v>42</v>
      </c>
      <c r="C75" s="139">
        <v>2003</v>
      </c>
      <c r="D75" s="140">
        <v>3</v>
      </c>
      <c r="E75" s="147" t="s">
        <v>186</v>
      </c>
    </row>
    <row r="76" spans="1:5" ht="14.25">
      <c r="A76" s="160">
        <v>60</v>
      </c>
      <c r="B76" s="158" t="s">
        <v>54</v>
      </c>
      <c r="C76" s="139">
        <v>2004</v>
      </c>
      <c r="D76" s="140" t="s">
        <v>194</v>
      </c>
      <c r="E76" s="147" t="s">
        <v>186</v>
      </c>
    </row>
    <row r="77" spans="1:5" ht="14.25">
      <c r="A77" s="160">
        <v>49</v>
      </c>
      <c r="B77" s="158" t="s">
        <v>43</v>
      </c>
      <c r="C77" s="139">
        <v>2003</v>
      </c>
      <c r="D77" s="140" t="s">
        <v>187</v>
      </c>
      <c r="E77" s="146" t="s">
        <v>188</v>
      </c>
    </row>
    <row r="78" spans="1:5" ht="14.25">
      <c r="A78" s="160">
        <v>22</v>
      </c>
      <c r="B78" s="158" t="s">
        <v>159</v>
      </c>
      <c r="C78" s="139">
        <v>2001</v>
      </c>
      <c r="D78" s="140" t="s">
        <v>187</v>
      </c>
      <c r="E78" s="146" t="s">
        <v>198</v>
      </c>
    </row>
    <row r="79" spans="1:5" ht="14.25">
      <c r="A79" s="160">
        <v>78</v>
      </c>
      <c r="B79" s="158" t="s">
        <v>67</v>
      </c>
      <c r="C79" s="139">
        <v>2006</v>
      </c>
      <c r="D79" s="140" t="s">
        <v>187</v>
      </c>
      <c r="E79" s="146" t="s">
        <v>192</v>
      </c>
    </row>
    <row r="80" spans="1:5" ht="14.25">
      <c r="A80" s="160">
        <v>23</v>
      </c>
      <c r="B80" s="158" t="s">
        <v>233</v>
      </c>
      <c r="C80" s="139">
        <v>2001</v>
      </c>
      <c r="D80" s="140" t="s">
        <v>187</v>
      </c>
      <c r="E80" s="147" t="s">
        <v>186</v>
      </c>
    </row>
    <row r="81" spans="1:5" ht="14.25">
      <c r="A81" s="160">
        <v>35</v>
      </c>
      <c r="B81" s="158" t="s">
        <v>30</v>
      </c>
      <c r="C81" s="139">
        <v>2002</v>
      </c>
      <c r="D81" s="140" t="s">
        <v>187</v>
      </c>
      <c r="E81" s="146" t="s">
        <v>190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5"/>
  <sheetViews>
    <sheetView tabSelected="1" workbookViewId="0" topLeftCell="B1">
      <pane ySplit="2" topLeftCell="A3" activePane="bottomLeft" state="frozen"/>
      <selection pane="topLeft" activeCell="A1" sqref="A1"/>
      <selection pane="bottomLeft" activeCell="AL1" sqref="AL1:AN16384"/>
    </sheetView>
  </sheetViews>
  <sheetFormatPr defaultColWidth="9.00390625" defaultRowHeight="12.75"/>
  <cols>
    <col min="1" max="1" width="6.375" style="27" hidden="1" customWidth="1"/>
    <col min="2" max="2" width="6.375" style="27" customWidth="1"/>
    <col min="3" max="3" width="23.625" style="0" bestFit="1" customWidth="1"/>
    <col min="4" max="27" width="3.00390625" style="27" customWidth="1"/>
    <col min="28" max="35" width="3.00390625" style="0" hidden="1" customWidth="1"/>
    <col min="36" max="36" width="6.75390625" style="0" customWidth="1"/>
    <col min="37" max="37" width="9.125" style="32" customWidth="1"/>
    <col min="38" max="38" width="5.125" style="0" hidden="1" customWidth="1"/>
    <col min="39" max="39" width="7.25390625" style="0" hidden="1" customWidth="1"/>
    <col min="40" max="40" width="16.375" style="0" hidden="1" customWidth="1"/>
  </cols>
  <sheetData>
    <row r="1" spans="1:42" ht="12.75">
      <c r="A1" s="34">
        <v>1000</v>
      </c>
      <c r="B1" s="114"/>
      <c r="C1" s="115"/>
      <c r="D1" s="151" t="s">
        <v>173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71"/>
      <c r="AK1" s="172"/>
      <c r="AO1" s="149" t="s">
        <v>174</v>
      </c>
      <c r="AP1" s="149"/>
    </row>
    <row r="2" spans="2:42" ht="13.5" thickBot="1">
      <c r="B2" s="40" t="s">
        <v>157</v>
      </c>
      <c r="C2" s="69" t="s">
        <v>2</v>
      </c>
      <c r="D2" s="127">
        <v>1</v>
      </c>
      <c r="E2" s="129">
        <v>2</v>
      </c>
      <c r="F2" s="130">
        <v>3</v>
      </c>
      <c r="G2" s="131">
        <v>4</v>
      </c>
      <c r="H2" s="128">
        <v>5</v>
      </c>
      <c r="I2" s="129">
        <v>6</v>
      </c>
      <c r="J2" s="130">
        <v>7</v>
      </c>
      <c r="K2" s="131">
        <v>8</v>
      </c>
      <c r="L2" s="128">
        <v>9</v>
      </c>
      <c r="M2" s="129">
        <v>10</v>
      </c>
      <c r="N2" s="130">
        <v>11</v>
      </c>
      <c r="O2" s="131">
        <v>12</v>
      </c>
      <c r="P2" s="128">
        <v>13</v>
      </c>
      <c r="Q2" s="129">
        <v>14</v>
      </c>
      <c r="R2" s="130">
        <v>15</v>
      </c>
      <c r="S2" s="131">
        <v>16</v>
      </c>
      <c r="T2" s="128">
        <v>17</v>
      </c>
      <c r="U2" s="129">
        <v>18</v>
      </c>
      <c r="V2" s="130">
        <v>19</v>
      </c>
      <c r="W2" s="131">
        <v>20</v>
      </c>
      <c r="X2" s="128">
        <v>21</v>
      </c>
      <c r="Y2" s="129">
        <v>22</v>
      </c>
      <c r="Z2" s="130">
        <v>23</v>
      </c>
      <c r="AA2" s="131">
        <v>24</v>
      </c>
      <c r="AB2" s="42">
        <v>25</v>
      </c>
      <c r="AC2" s="42">
        <v>26</v>
      </c>
      <c r="AD2" s="42">
        <v>27</v>
      </c>
      <c r="AE2" s="42">
        <v>28</v>
      </c>
      <c r="AF2" s="42">
        <v>29</v>
      </c>
      <c r="AG2" s="42">
        <v>30</v>
      </c>
      <c r="AH2" s="42">
        <v>31</v>
      </c>
      <c r="AI2" s="75">
        <v>32</v>
      </c>
      <c r="AJ2" s="40" t="s">
        <v>3</v>
      </c>
      <c r="AK2" s="43" t="s">
        <v>164</v>
      </c>
      <c r="AL2" t="s">
        <v>252</v>
      </c>
      <c r="AM2" t="s">
        <v>222</v>
      </c>
      <c r="AN2" t="s">
        <v>224</v>
      </c>
      <c r="AO2" s="38" t="s">
        <v>177</v>
      </c>
      <c r="AP2" s="30" t="s">
        <v>178</v>
      </c>
    </row>
    <row r="3" spans="1:42" ht="12.75">
      <c r="A3" s="57">
        <v>1</v>
      </c>
      <c r="B3" s="100">
        <v>1</v>
      </c>
      <c r="C3" s="4" t="s">
        <v>122</v>
      </c>
      <c r="D3" s="100">
        <v>1</v>
      </c>
      <c r="E3" s="36">
        <v>1</v>
      </c>
      <c r="F3" s="36">
        <v>1</v>
      </c>
      <c r="G3" s="36">
        <v>1</v>
      </c>
      <c r="H3" s="36">
        <v>1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>
        <v>1</v>
      </c>
      <c r="O3" s="36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  <c r="V3" s="36">
        <v>1</v>
      </c>
      <c r="W3" s="36">
        <v>1</v>
      </c>
      <c r="X3" s="36">
        <v>1</v>
      </c>
      <c r="Y3" s="36">
        <v>1</v>
      </c>
      <c r="Z3" s="36">
        <v>1</v>
      </c>
      <c r="AA3" s="36">
        <v>1</v>
      </c>
      <c r="AB3" s="4"/>
      <c r="AC3" s="4"/>
      <c r="AD3" s="4"/>
      <c r="AE3" s="4"/>
      <c r="AF3" s="4"/>
      <c r="AG3" s="4"/>
      <c r="AH3" s="4"/>
      <c r="AI3" s="56"/>
      <c r="AJ3" s="49">
        <f aca="true" t="shared" si="0" ref="AJ3:AJ16">SUM(D3:AI3)</f>
        <v>24</v>
      </c>
      <c r="AK3" s="50">
        <f aca="true" t="shared" si="1" ref="AK3:AK34">SUMPRODUCT(D3:AI3,$D$105:$AI$105)</f>
        <v>1645.085163703528</v>
      </c>
      <c r="AL3">
        <f>VLOOKUP($C3,М!$B$1:$E$103,2,FALSE)</f>
        <v>2002</v>
      </c>
      <c r="AM3">
        <f>VLOOKUP($C3,М!$B$1:$E$103,3,FALSE)</f>
        <v>1</v>
      </c>
      <c r="AN3" t="str">
        <f>VLOOKUP($C3,М!$B$1:$E$103,4,FALSE)</f>
        <v>СДЮСШОР</v>
      </c>
      <c r="AO3" s="45" t="s">
        <v>176</v>
      </c>
      <c r="AP3" s="35" t="s">
        <v>176</v>
      </c>
    </row>
    <row r="4" spans="1:42" ht="12.75">
      <c r="A4" s="58">
        <v>2</v>
      </c>
      <c r="B4" s="94">
        <f>IF(AK4&lt;&gt;AK3,A4,B3)</f>
        <v>2</v>
      </c>
      <c r="C4" s="2" t="s">
        <v>136</v>
      </c>
      <c r="D4" s="94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0">
        <v>1</v>
      </c>
      <c r="O4" s="20"/>
      <c r="P4" s="20">
        <v>1</v>
      </c>
      <c r="Q4" s="20">
        <v>1</v>
      </c>
      <c r="R4" s="20">
        <v>1</v>
      </c>
      <c r="S4" s="20">
        <v>1</v>
      </c>
      <c r="T4" s="20">
        <v>1</v>
      </c>
      <c r="U4" s="20">
        <v>1</v>
      </c>
      <c r="V4" s="20">
        <v>1</v>
      </c>
      <c r="W4" s="20">
        <v>1</v>
      </c>
      <c r="X4" s="20">
        <v>1</v>
      </c>
      <c r="Y4" s="20">
        <v>1</v>
      </c>
      <c r="Z4" s="20">
        <v>1</v>
      </c>
      <c r="AA4" s="20">
        <v>1</v>
      </c>
      <c r="AB4" s="2"/>
      <c r="AC4" s="2"/>
      <c r="AD4" s="2"/>
      <c r="AE4" s="2"/>
      <c r="AF4" s="2"/>
      <c r="AG4" s="2"/>
      <c r="AH4" s="2"/>
      <c r="AI4" s="5"/>
      <c r="AJ4" s="51">
        <f t="shared" si="0"/>
        <v>23</v>
      </c>
      <c r="AK4" s="52">
        <f t="shared" si="1"/>
        <v>1145.0851637035275</v>
      </c>
      <c r="AL4">
        <f>VLOOKUP($C4,М!$B$1:$E$103,2,FALSE)</f>
        <v>2000</v>
      </c>
      <c r="AM4">
        <f>VLOOKUP($C4,М!$B$1:$E$103,3,FALSE)</f>
        <v>3</v>
      </c>
      <c r="AN4" t="str">
        <f>VLOOKUP($C4,М!$B$1:$E$103,4,FALSE)</f>
        <v>Ангарск</v>
      </c>
      <c r="AO4" s="45" t="s">
        <v>183</v>
      </c>
      <c r="AP4" s="35" t="s">
        <v>176</v>
      </c>
    </row>
    <row r="5" spans="1:42" ht="12.75">
      <c r="A5" s="57">
        <v>3</v>
      </c>
      <c r="B5" s="94">
        <v>3</v>
      </c>
      <c r="C5" s="2" t="s">
        <v>108</v>
      </c>
      <c r="D5" s="94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>
        <v>1</v>
      </c>
      <c r="O5" s="20"/>
      <c r="P5" s="20">
        <v>1</v>
      </c>
      <c r="Q5" s="20">
        <v>1</v>
      </c>
      <c r="R5" s="20">
        <v>1</v>
      </c>
      <c r="S5" s="20">
        <v>1</v>
      </c>
      <c r="T5" s="20">
        <v>1</v>
      </c>
      <c r="U5" s="20">
        <v>1</v>
      </c>
      <c r="V5" s="20">
        <v>1</v>
      </c>
      <c r="W5" s="20">
        <v>1</v>
      </c>
      <c r="X5" s="20">
        <v>1</v>
      </c>
      <c r="Y5" s="20">
        <v>1</v>
      </c>
      <c r="Z5" s="20">
        <v>1</v>
      </c>
      <c r="AA5" s="20">
        <v>1</v>
      </c>
      <c r="AB5" s="2"/>
      <c r="AC5" s="2"/>
      <c r="AD5" s="2"/>
      <c r="AE5" s="2"/>
      <c r="AF5" s="2"/>
      <c r="AG5" s="2"/>
      <c r="AH5" s="2"/>
      <c r="AI5" s="5"/>
      <c r="AJ5" s="51">
        <f t="shared" si="0"/>
        <v>23</v>
      </c>
      <c r="AK5" s="52">
        <f t="shared" si="1"/>
        <v>1145.0851637035275</v>
      </c>
      <c r="AL5">
        <f>VLOOKUP($C5,М!$B$1:$E$103,2,FALSE)</f>
        <v>2001</v>
      </c>
      <c r="AM5">
        <f>VLOOKUP($C5,М!$B$1:$E$103,3,FALSE)</f>
        <v>3</v>
      </c>
      <c r="AN5" t="str">
        <f>VLOOKUP($C5,М!$B$1:$E$103,4,FALSE)</f>
        <v>Ангарск</v>
      </c>
      <c r="AO5" s="45" t="s">
        <v>175</v>
      </c>
      <c r="AP5" s="35" t="s">
        <v>180</v>
      </c>
    </row>
    <row r="6" spans="1:42" ht="12.75">
      <c r="A6" s="58">
        <v>4</v>
      </c>
      <c r="B6" s="94">
        <v>4</v>
      </c>
      <c r="C6" s="2" t="s">
        <v>153</v>
      </c>
      <c r="D6" s="94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/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1</v>
      </c>
      <c r="AB6" s="2"/>
      <c r="AC6" s="2"/>
      <c r="AD6" s="2"/>
      <c r="AE6" s="2"/>
      <c r="AF6" s="2"/>
      <c r="AG6" s="2"/>
      <c r="AH6" s="2"/>
      <c r="AI6" s="5"/>
      <c r="AJ6" s="51">
        <f t="shared" si="0"/>
        <v>23</v>
      </c>
      <c r="AK6" s="52">
        <f t="shared" si="1"/>
        <v>1145.0851637035275</v>
      </c>
      <c r="AL6">
        <f>VLOOKUP($C6,М!$B$1:$E$103,2,FALSE)</f>
        <v>2000</v>
      </c>
      <c r="AM6">
        <f>VLOOKUP($C6,М!$B$1:$E$103,3,FALSE)</f>
        <v>2</v>
      </c>
      <c r="AN6" t="str">
        <f>VLOOKUP($C6,М!$B$1:$E$103,4,FALSE)</f>
        <v>СДЮСШОР</v>
      </c>
      <c r="AO6" s="45" t="s">
        <v>184</v>
      </c>
      <c r="AP6" s="35" t="s">
        <v>176</v>
      </c>
    </row>
    <row r="7" spans="1:42" ht="12.75">
      <c r="A7" s="57">
        <v>5</v>
      </c>
      <c r="B7" s="94">
        <f aca="true" t="shared" si="2" ref="B7:B68">IF(AK7&lt;&gt;AK6,A7,B6)</f>
        <v>5</v>
      </c>
      <c r="C7" s="2" t="s">
        <v>137</v>
      </c>
      <c r="D7" s="94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>
        <v>1</v>
      </c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20">
        <v>1</v>
      </c>
      <c r="AB7" s="2"/>
      <c r="AC7" s="2"/>
      <c r="AD7" s="2"/>
      <c r="AE7" s="2"/>
      <c r="AF7" s="2"/>
      <c r="AG7" s="2"/>
      <c r="AH7" s="2"/>
      <c r="AI7" s="5"/>
      <c r="AJ7" s="51">
        <f t="shared" si="0"/>
        <v>24</v>
      </c>
      <c r="AK7" s="52">
        <f t="shared" si="1"/>
        <v>1645.085163703528</v>
      </c>
      <c r="AL7">
        <f>VLOOKUP($C7,М!$B$1:$E$103,2,FALSE)</f>
        <v>2000</v>
      </c>
      <c r="AM7">
        <f>VLOOKUP($C7,М!$B$1:$E$103,3,FALSE)</f>
        <v>2</v>
      </c>
      <c r="AN7" t="str">
        <f>VLOOKUP($C7,М!$B$1:$E$103,4,FALSE)</f>
        <v>СДЮСШОР</v>
      </c>
      <c r="AO7" s="45" t="s">
        <v>182</v>
      </c>
      <c r="AP7" s="35" t="s">
        <v>183</v>
      </c>
    </row>
    <row r="8" spans="1:42" ht="12.75">
      <c r="A8" s="58">
        <v>6</v>
      </c>
      <c r="B8" s="94">
        <f t="shared" si="2"/>
        <v>6</v>
      </c>
      <c r="C8" s="2" t="s">
        <v>139</v>
      </c>
      <c r="D8" s="94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0">
        <v>1</v>
      </c>
      <c r="N8" s="20">
        <v>1</v>
      </c>
      <c r="O8" s="20"/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>
        <v>1</v>
      </c>
      <c r="AB8" s="2"/>
      <c r="AC8" s="2"/>
      <c r="AD8" s="2"/>
      <c r="AE8" s="2"/>
      <c r="AF8" s="2"/>
      <c r="AG8" s="2"/>
      <c r="AH8" s="2"/>
      <c r="AI8" s="5"/>
      <c r="AJ8" s="51">
        <f t="shared" si="0"/>
        <v>23</v>
      </c>
      <c r="AK8" s="52">
        <f t="shared" si="1"/>
        <v>1145.0851637035275</v>
      </c>
      <c r="AL8">
        <f>VLOOKUP($C8,М!$B$1:$E$103,2,FALSE)</f>
        <v>2000</v>
      </c>
      <c r="AM8">
        <f>VLOOKUP($C8,М!$B$1:$E$103,3,FALSE)</f>
        <v>3</v>
      </c>
      <c r="AN8" t="str">
        <f>VLOOKUP($C8,М!$B$1:$E$103,4,FALSE)</f>
        <v>СДЮСШОР</v>
      </c>
      <c r="AO8" s="46">
        <v>0</v>
      </c>
      <c r="AP8" s="35" t="s">
        <v>183</v>
      </c>
    </row>
    <row r="9" spans="1:40" ht="12.75">
      <c r="A9" s="57">
        <v>7</v>
      </c>
      <c r="B9" s="94">
        <f t="shared" si="2"/>
        <v>7</v>
      </c>
      <c r="C9" s="2" t="s">
        <v>256</v>
      </c>
      <c r="D9" s="94">
        <v>1</v>
      </c>
      <c r="E9" s="20">
        <v>1</v>
      </c>
      <c r="F9" s="20">
        <v>1</v>
      </c>
      <c r="G9" s="20">
        <v>1</v>
      </c>
      <c r="H9" s="20">
        <v>1</v>
      </c>
      <c r="I9" s="20">
        <v>1</v>
      </c>
      <c r="J9" s="20">
        <v>1</v>
      </c>
      <c r="K9" s="20"/>
      <c r="L9" s="20">
        <v>1</v>
      </c>
      <c r="M9" s="20">
        <v>1</v>
      </c>
      <c r="N9" s="20">
        <v>1</v>
      </c>
      <c r="O9" s="20"/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20">
        <v>1</v>
      </c>
      <c r="AB9" s="2"/>
      <c r="AC9" s="2"/>
      <c r="AD9" s="2"/>
      <c r="AE9" s="2"/>
      <c r="AF9" s="2"/>
      <c r="AG9" s="2"/>
      <c r="AH9" s="2"/>
      <c r="AI9" s="5"/>
      <c r="AJ9" s="51">
        <f t="shared" si="0"/>
        <v>22</v>
      </c>
      <c r="AK9" s="52">
        <f t="shared" si="1"/>
        <v>1002.2280208463845</v>
      </c>
      <c r="AL9">
        <f>VLOOKUP($C9,М!$B$1:$E$103,2,FALSE)</f>
        <v>2001</v>
      </c>
      <c r="AM9">
        <f>VLOOKUP($C9,М!$B$1:$E$103,3,FALSE)</f>
        <v>2</v>
      </c>
      <c r="AN9" t="str">
        <f>VLOOKUP($C9,М!$B$1:$E$103,4,FALSE)</f>
        <v>СДЮСШОР</v>
      </c>
    </row>
    <row r="10" spans="1:40" ht="12.75">
      <c r="A10" s="58">
        <v>8</v>
      </c>
      <c r="B10" s="94">
        <f t="shared" si="2"/>
        <v>7</v>
      </c>
      <c r="C10" s="2" t="s">
        <v>73</v>
      </c>
      <c r="D10" s="94">
        <v>1</v>
      </c>
      <c r="E10" s="20">
        <v>1</v>
      </c>
      <c r="F10" s="20">
        <v>1</v>
      </c>
      <c r="G10" s="20">
        <v>1</v>
      </c>
      <c r="H10" s="20">
        <v>1</v>
      </c>
      <c r="I10" s="20">
        <v>1</v>
      </c>
      <c r="J10" s="20">
        <v>1</v>
      </c>
      <c r="K10" s="20"/>
      <c r="L10" s="20">
        <v>1</v>
      </c>
      <c r="M10" s="20">
        <v>1</v>
      </c>
      <c r="N10" s="20">
        <v>1</v>
      </c>
      <c r="O10" s="20"/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>
        <v>1</v>
      </c>
      <c r="Z10" s="20">
        <v>1</v>
      </c>
      <c r="AA10" s="20">
        <v>1</v>
      </c>
      <c r="AB10" s="2"/>
      <c r="AC10" s="2"/>
      <c r="AD10" s="2"/>
      <c r="AE10" s="2"/>
      <c r="AF10" s="2"/>
      <c r="AG10" s="2"/>
      <c r="AH10" s="2"/>
      <c r="AI10" s="5"/>
      <c r="AJ10" s="51">
        <f t="shared" si="0"/>
        <v>22</v>
      </c>
      <c r="AK10" s="52">
        <f t="shared" si="1"/>
        <v>1002.2280208463845</v>
      </c>
      <c r="AL10">
        <f>VLOOKUP($C10,М!$B$1:$E$103,2,FALSE)</f>
        <v>2003</v>
      </c>
      <c r="AM10">
        <f>VLOOKUP($C10,М!$B$1:$E$103,3,FALSE)</f>
        <v>3</v>
      </c>
      <c r="AN10" t="str">
        <f>VLOOKUP($C10,М!$B$1:$E$103,4,FALSE)</f>
        <v>СДЮСШОР</v>
      </c>
    </row>
    <row r="11" spans="1:40" ht="12.75">
      <c r="A11" s="57">
        <v>9</v>
      </c>
      <c r="B11" s="94">
        <f t="shared" si="2"/>
        <v>9</v>
      </c>
      <c r="C11" s="2" t="s">
        <v>82</v>
      </c>
      <c r="D11" s="94">
        <v>1</v>
      </c>
      <c r="E11" s="20">
        <v>1</v>
      </c>
      <c r="F11" s="20">
        <v>1</v>
      </c>
      <c r="G11" s="20"/>
      <c r="H11" s="20">
        <v>1</v>
      </c>
      <c r="I11" s="20">
        <v>1</v>
      </c>
      <c r="J11" s="20">
        <v>1</v>
      </c>
      <c r="K11" s="20">
        <v>1</v>
      </c>
      <c r="L11" s="20">
        <v>1</v>
      </c>
      <c r="M11" s="20">
        <v>1</v>
      </c>
      <c r="N11" s="20">
        <v>1</v>
      </c>
      <c r="O11" s="20"/>
      <c r="P11" s="20">
        <v>1</v>
      </c>
      <c r="Q11" s="20">
        <v>1</v>
      </c>
      <c r="R11" s="20">
        <v>1</v>
      </c>
      <c r="S11" s="20"/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>
        <v>1</v>
      </c>
      <c r="Z11" s="20">
        <v>1</v>
      </c>
      <c r="AA11" s="20">
        <v>1</v>
      </c>
      <c r="AB11" s="2"/>
      <c r="AC11" s="2"/>
      <c r="AD11" s="2"/>
      <c r="AE11" s="2"/>
      <c r="AF11" s="2"/>
      <c r="AG11" s="2"/>
      <c r="AH11" s="2"/>
      <c r="AI11" s="5"/>
      <c r="AJ11" s="51">
        <f t="shared" si="0"/>
        <v>21</v>
      </c>
      <c r="AK11" s="52">
        <f t="shared" si="1"/>
        <v>943.0649616833254</v>
      </c>
      <c r="AL11">
        <f>VLOOKUP($C11,М!$B$1:$E$103,2,FALSE)</f>
        <v>2002</v>
      </c>
      <c r="AM11" t="str">
        <f>VLOOKUP($C11,М!$B$1:$E$103,3,FALSE)</f>
        <v>1юн</v>
      </c>
      <c r="AN11" t="str">
        <f>VLOOKUP($C11,М!$B$1:$E$103,4,FALSE)</f>
        <v>СДЮСШОР</v>
      </c>
    </row>
    <row r="12" spans="1:40" ht="12.75">
      <c r="A12" s="58">
        <v>10</v>
      </c>
      <c r="B12" s="94">
        <f t="shared" si="2"/>
        <v>10</v>
      </c>
      <c r="C12" s="2" t="s">
        <v>264</v>
      </c>
      <c r="D12" s="94">
        <v>1</v>
      </c>
      <c r="E12" s="20">
        <v>1</v>
      </c>
      <c r="F12" s="20">
        <v>1</v>
      </c>
      <c r="G12" s="20"/>
      <c r="H12" s="20">
        <v>1</v>
      </c>
      <c r="I12" s="20">
        <v>1</v>
      </c>
      <c r="J12" s="20">
        <v>1</v>
      </c>
      <c r="K12" s="20"/>
      <c r="L12" s="20">
        <v>1</v>
      </c>
      <c r="M12" s="20">
        <v>1</v>
      </c>
      <c r="N12" s="20">
        <v>1</v>
      </c>
      <c r="O12" s="20"/>
      <c r="P12" s="20">
        <v>1</v>
      </c>
      <c r="Q12" s="20">
        <v>1</v>
      </c>
      <c r="R12" s="20">
        <v>1</v>
      </c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>
        <v>1</v>
      </c>
      <c r="Z12" s="20">
        <v>1</v>
      </c>
      <c r="AA12" s="20">
        <v>1</v>
      </c>
      <c r="AB12" s="2"/>
      <c r="AC12" s="2"/>
      <c r="AD12" s="2"/>
      <c r="AE12" s="2"/>
      <c r="AF12" s="2"/>
      <c r="AG12" s="2"/>
      <c r="AH12" s="2"/>
      <c r="AI12" s="5"/>
      <c r="AJ12" s="51">
        <f t="shared" si="0"/>
        <v>21</v>
      </c>
      <c r="AK12" s="52">
        <f t="shared" si="1"/>
        <v>891.1169097352733</v>
      </c>
      <c r="AL12">
        <f>VLOOKUP($C12,М!$B$1:$E$103,2,FALSE)</f>
        <v>2001</v>
      </c>
      <c r="AM12" t="str">
        <f>VLOOKUP($C12,М!$B$1:$E$103,3,FALSE)</f>
        <v>1юн</v>
      </c>
      <c r="AN12" t="str">
        <f>VLOOKUP($C12,М!$B$1:$E$103,4,FALSE)</f>
        <v>СДЮСШОР</v>
      </c>
    </row>
    <row r="13" spans="1:40" ht="12.75">
      <c r="A13" s="57">
        <v>11</v>
      </c>
      <c r="B13" s="94">
        <f t="shared" si="2"/>
        <v>11</v>
      </c>
      <c r="C13" s="2" t="s">
        <v>106</v>
      </c>
      <c r="D13" s="94">
        <v>1</v>
      </c>
      <c r="E13" s="20">
        <v>1</v>
      </c>
      <c r="F13" s="20">
        <v>1</v>
      </c>
      <c r="G13" s="20">
        <v>1</v>
      </c>
      <c r="H13" s="20">
        <v>1</v>
      </c>
      <c r="I13" s="20">
        <v>1</v>
      </c>
      <c r="J13" s="20"/>
      <c r="K13" s="20"/>
      <c r="L13" s="20">
        <v>1</v>
      </c>
      <c r="M13" s="20">
        <v>1</v>
      </c>
      <c r="N13" s="20"/>
      <c r="O13" s="20"/>
      <c r="P13" s="20">
        <v>1</v>
      </c>
      <c r="Q13" s="20">
        <v>1</v>
      </c>
      <c r="R13" s="20">
        <v>1</v>
      </c>
      <c r="S13" s="20">
        <v>1</v>
      </c>
      <c r="T13" s="20">
        <v>1</v>
      </c>
      <c r="U13" s="20">
        <v>1</v>
      </c>
      <c r="V13" s="20">
        <v>1</v>
      </c>
      <c r="W13" s="20">
        <v>1</v>
      </c>
      <c r="X13" s="20">
        <v>1</v>
      </c>
      <c r="Y13" s="20">
        <v>1</v>
      </c>
      <c r="Z13" s="20">
        <v>1</v>
      </c>
      <c r="AA13" s="20">
        <v>1</v>
      </c>
      <c r="AB13" s="2"/>
      <c r="AC13" s="2"/>
      <c r="AD13" s="2"/>
      <c r="AE13" s="2"/>
      <c r="AF13" s="2"/>
      <c r="AG13" s="2"/>
      <c r="AH13" s="2"/>
      <c r="AI13" s="5"/>
      <c r="AJ13" s="51">
        <f t="shared" si="0"/>
        <v>20</v>
      </c>
      <c r="AK13" s="52">
        <f t="shared" si="1"/>
        <v>830.7994494178131</v>
      </c>
      <c r="AL13">
        <f>VLOOKUP($C13,М!$B$1:$E$103,2,FALSE)</f>
        <v>2002</v>
      </c>
      <c r="AM13">
        <f>VLOOKUP($C13,М!$B$1:$E$103,3,FALSE)</f>
        <v>3</v>
      </c>
      <c r="AN13" t="str">
        <f>VLOOKUP($C13,М!$B$1:$E$103,4,FALSE)</f>
        <v>СДЮСШОР</v>
      </c>
    </row>
    <row r="14" spans="1:40" ht="12.75">
      <c r="A14" s="58">
        <v>12</v>
      </c>
      <c r="B14" s="94">
        <f t="shared" si="2"/>
        <v>12</v>
      </c>
      <c r="C14" s="2" t="s">
        <v>154</v>
      </c>
      <c r="D14" s="94">
        <v>1</v>
      </c>
      <c r="E14" s="20">
        <v>1</v>
      </c>
      <c r="F14" s="20">
        <v>1</v>
      </c>
      <c r="G14" s="20"/>
      <c r="H14" s="20">
        <v>1</v>
      </c>
      <c r="I14" s="20">
        <v>1</v>
      </c>
      <c r="J14" s="20"/>
      <c r="K14" s="20"/>
      <c r="L14" s="20">
        <v>1</v>
      </c>
      <c r="M14" s="20">
        <v>1</v>
      </c>
      <c r="N14" s="20"/>
      <c r="O14" s="20"/>
      <c r="P14" s="20">
        <v>1</v>
      </c>
      <c r="Q14" s="20">
        <v>1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  <c r="W14" s="20">
        <v>1</v>
      </c>
      <c r="X14" s="20">
        <v>1</v>
      </c>
      <c r="Y14" s="20">
        <v>1</v>
      </c>
      <c r="Z14" s="20"/>
      <c r="AA14" s="20">
        <v>1</v>
      </c>
      <c r="AB14" s="2"/>
      <c r="AC14" s="2"/>
      <c r="AD14" s="2"/>
      <c r="AE14" s="2"/>
      <c r="AF14" s="2"/>
      <c r="AG14" s="2"/>
      <c r="AH14" s="2"/>
      <c r="AI14" s="5"/>
      <c r="AJ14" s="51">
        <f t="shared" si="0"/>
        <v>18</v>
      </c>
      <c r="AK14" s="52">
        <f t="shared" si="1"/>
        <v>636.3550049733686</v>
      </c>
      <c r="AL14">
        <f>VLOOKUP($C14,М!$B$1:$E$103,2,FALSE)</f>
        <v>2001</v>
      </c>
      <c r="AM14" t="str">
        <f>VLOOKUP($C14,М!$B$1:$E$103,3,FALSE)</f>
        <v>б/р</v>
      </c>
      <c r="AN14" t="str">
        <f>VLOOKUP($C14,М!$B$1:$E$103,4,FALSE)</f>
        <v>СДЮСШОР</v>
      </c>
    </row>
    <row r="15" spans="1:40" ht="12.75">
      <c r="A15" s="57">
        <v>13</v>
      </c>
      <c r="B15" s="94">
        <f t="shared" si="2"/>
        <v>13</v>
      </c>
      <c r="C15" s="2" t="s">
        <v>114</v>
      </c>
      <c r="D15" s="94">
        <v>1</v>
      </c>
      <c r="E15" s="20">
        <v>1</v>
      </c>
      <c r="F15" s="20">
        <v>1</v>
      </c>
      <c r="G15" s="20"/>
      <c r="H15" s="20">
        <v>1</v>
      </c>
      <c r="I15" s="20">
        <v>1</v>
      </c>
      <c r="J15" s="20">
        <v>1</v>
      </c>
      <c r="K15" s="20"/>
      <c r="L15" s="20">
        <v>1</v>
      </c>
      <c r="M15" s="20"/>
      <c r="N15" s="20"/>
      <c r="O15" s="20"/>
      <c r="P15" s="20">
        <v>1</v>
      </c>
      <c r="Q15" s="20">
        <v>1</v>
      </c>
      <c r="R15" s="20">
        <v>1</v>
      </c>
      <c r="S15" s="20"/>
      <c r="T15" s="20">
        <v>1</v>
      </c>
      <c r="U15" s="20">
        <v>1</v>
      </c>
      <c r="V15" s="20">
        <v>1</v>
      </c>
      <c r="W15" s="20">
        <v>1</v>
      </c>
      <c r="X15" s="20">
        <v>1</v>
      </c>
      <c r="Y15" s="20">
        <v>1</v>
      </c>
      <c r="Z15" s="20"/>
      <c r="AA15" s="20"/>
      <c r="AB15" s="2"/>
      <c r="AC15" s="2"/>
      <c r="AD15" s="2"/>
      <c r="AE15" s="2"/>
      <c r="AF15" s="2"/>
      <c r="AG15" s="2"/>
      <c r="AH15" s="2"/>
      <c r="AI15" s="5"/>
      <c r="AJ15" s="51">
        <f t="shared" si="0"/>
        <v>16</v>
      </c>
      <c r="AK15" s="52">
        <f t="shared" si="1"/>
        <v>511.7462803646442</v>
      </c>
      <c r="AL15">
        <f>VLOOKUP($C15,М!$B$1:$E$103,2,FALSE)</f>
        <v>2000</v>
      </c>
      <c r="AM15">
        <f>VLOOKUP($C15,М!$B$1:$E$103,3,FALSE)</f>
        <v>3</v>
      </c>
      <c r="AN15" t="str">
        <f>VLOOKUP($C15,М!$B$1:$E$103,4,FALSE)</f>
        <v>СДЮСШОР</v>
      </c>
    </row>
    <row r="16" spans="1:40" ht="12.75">
      <c r="A16" s="58">
        <v>14</v>
      </c>
      <c r="B16" s="94">
        <f t="shared" si="2"/>
        <v>13</v>
      </c>
      <c r="C16" s="2" t="s">
        <v>270</v>
      </c>
      <c r="D16" s="94">
        <v>1</v>
      </c>
      <c r="E16" s="20">
        <v>1</v>
      </c>
      <c r="F16" s="20">
        <v>1</v>
      </c>
      <c r="G16" s="20"/>
      <c r="H16" s="20">
        <v>1</v>
      </c>
      <c r="I16" s="20">
        <v>1</v>
      </c>
      <c r="J16" s="20">
        <v>1</v>
      </c>
      <c r="K16" s="20"/>
      <c r="L16" s="20">
        <v>1</v>
      </c>
      <c r="M16" s="20"/>
      <c r="N16" s="20"/>
      <c r="O16" s="20"/>
      <c r="P16" s="20">
        <v>1</v>
      </c>
      <c r="Q16" s="20">
        <v>1</v>
      </c>
      <c r="R16" s="20">
        <v>1</v>
      </c>
      <c r="S16" s="20"/>
      <c r="T16" s="20">
        <v>1</v>
      </c>
      <c r="U16" s="20">
        <v>1</v>
      </c>
      <c r="V16" s="20">
        <v>1</v>
      </c>
      <c r="W16" s="20">
        <v>1</v>
      </c>
      <c r="X16" s="20">
        <v>1</v>
      </c>
      <c r="Y16" s="20">
        <v>1</v>
      </c>
      <c r="Z16" s="20"/>
      <c r="AA16" s="20"/>
      <c r="AB16" s="2"/>
      <c r="AC16" s="2"/>
      <c r="AD16" s="2"/>
      <c r="AE16" s="2"/>
      <c r="AF16" s="2"/>
      <c r="AG16" s="2"/>
      <c r="AH16" s="2"/>
      <c r="AI16" s="5"/>
      <c r="AJ16" s="51">
        <f t="shared" si="0"/>
        <v>16</v>
      </c>
      <c r="AK16" s="52">
        <f t="shared" si="1"/>
        <v>511.7462803646442</v>
      </c>
      <c r="AL16">
        <f>VLOOKUP($C16,М!$B$1:$E$103,2,FALSE)</f>
        <v>2000</v>
      </c>
      <c r="AM16">
        <f>VLOOKUP($C16,М!$B$1:$E$103,3,FALSE)</f>
        <v>3</v>
      </c>
      <c r="AN16" t="str">
        <f>VLOOKUP($C16,М!$B$1:$E$103,4,FALSE)</f>
        <v>СДЮСШОР</v>
      </c>
    </row>
    <row r="17" spans="1:40" ht="12.75">
      <c r="A17" s="57">
        <v>15</v>
      </c>
      <c r="B17" s="94">
        <f t="shared" si="2"/>
        <v>15</v>
      </c>
      <c r="C17" s="2" t="s">
        <v>148</v>
      </c>
      <c r="D17" s="169">
        <v>1</v>
      </c>
      <c r="E17" s="20">
        <v>1</v>
      </c>
      <c r="F17" s="20">
        <v>1</v>
      </c>
      <c r="G17" s="20"/>
      <c r="H17" s="20">
        <v>1</v>
      </c>
      <c r="I17" s="20">
        <v>1</v>
      </c>
      <c r="J17" s="20">
        <v>1</v>
      </c>
      <c r="K17" s="20"/>
      <c r="L17" s="20">
        <v>1</v>
      </c>
      <c r="M17" s="20">
        <v>1</v>
      </c>
      <c r="N17" s="20"/>
      <c r="O17" s="20"/>
      <c r="P17" s="20">
        <v>1</v>
      </c>
      <c r="Q17" s="20">
        <v>1</v>
      </c>
      <c r="R17" s="20">
        <v>1</v>
      </c>
      <c r="S17" s="20"/>
      <c r="T17" s="20">
        <v>1</v>
      </c>
      <c r="U17" s="20">
        <v>1</v>
      </c>
      <c r="V17" s="20"/>
      <c r="W17" s="20">
        <v>1</v>
      </c>
      <c r="X17" s="20">
        <v>1</v>
      </c>
      <c r="Y17" s="20">
        <v>1</v>
      </c>
      <c r="Z17" s="20"/>
      <c r="AA17" s="11"/>
      <c r="AB17" s="2"/>
      <c r="AC17" s="2"/>
      <c r="AD17" s="2"/>
      <c r="AE17" s="2"/>
      <c r="AF17" s="2"/>
      <c r="AG17" s="2"/>
      <c r="AH17" s="2"/>
      <c r="AI17" s="5"/>
      <c r="AJ17" s="51">
        <f aca="true" t="shared" si="3" ref="AJ17:AJ80">SUM(D17:AI17)</f>
        <v>16</v>
      </c>
      <c r="AK17" s="52">
        <f t="shared" si="1"/>
        <v>483.5411521595159</v>
      </c>
      <c r="AL17">
        <f>VLOOKUP($C17,М!$B$1:$E$103,2,FALSE)</f>
        <v>2004</v>
      </c>
      <c r="AM17" t="str">
        <f>VLOOKUP($C17,М!$B$1:$E$103,3,FALSE)</f>
        <v>б/р</v>
      </c>
      <c r="AN17" t="str">
        <f>VLOOKUP($C17,М!$B$1:$E$103,4,FALSE)</f>
        <v>СДЮСШОР</v>
      </c>
    </row>
    <row r="18" spans="1:40" ht="12.75">
      <c r="A18" s="58">
        <v>16</v>
      </c>
      <c r="B18" s="94">
        <f t="shared" si="2"/>
        <v>16</v>
      </c>
      <c r="C18" s="2" t="s">
        <v>76</v>
      </c>
      <c r="D18" s="94">
        <v>1</v>
      </c>
      <c r="E18" s="20">
        <v>1</v>
      </c>
      <c r="F18" s="20">
        <v>1</v>
      </c>
      <c r="G18" s="20"/>
      <c r="H18" s="20">
        <v>1</v>
      </c>
      <c r="I18" s="20">
        <v>1</v>
      </c>
      <c r="J18" s="20">
        <v>1</v>
      </c>
      <c r="K18" s="20"/>
      <c r="L18" s="20">
        <v>1</v>
      </c>
      <c r="M18" s="20">
        <v>1</v>
      </c>
      <c r="N18" s="20"/>
      <c r="O18" s="20"/>
      <c r="P18" s="20">
        <v>1</v>
      </c>
      <c r="Q18" s="20">
        <v>1</v>
      </c>
      <c r="R18" s="20">
        <v>1</v>
      </c>
      <c r="S18" s="20"/>
      <c r="T18" s="20">
        <v>1</v>
      </c>
      <c r="U18" s="20">
        <v>1</v>
      </c>
      <c r="V18" s="20"/>
      <c r="W18" s="20"/>
      <c r="X18" s="20">
        <v>1</v>
      </c>
      <c r="Y18" s="20">
        <v>1</v>
      </c>
      <c r="Z18" s="20"/>
      <c r="AA18" s="20"/>
      <c r="AB18" s="2"/>
      <c r="AC18" s="2"/>
      <c r="AD18" s="2"/>
      <c r="AE18" s="2"/>
      <c r="AF18" s="2"/>
      <c r="AG18" s="2"/>
      <c r="AH18" s="2"/>
      <c r="AI18" s="5"/>
      <c r="AJ18" s="51">
        <f t="shared" si="3"/>
        <v>15</v>
      </c>
      <c r="AK18" s="52">
        <f t="shared" si="1"/>
        <v>416.8744854928492</v>
      </c>
      <c r="AL18">
        <f>VLOOKUP($C18,М!$B$1:$E$103,2,FALSE)</f>
        <v>2002</v>
      </c>
      <c r="AM18" t="str">
        <f>VLOOKUP($C18,М!$B$1:$E$103,3,FALSE)</f>
        <v>2юн</v>
      </c>
      <c r="AN18" t="str">
        <f>VLOOKUP($C18,М!$B$1:$E$103,4,FALSE)</f>
        <v>СДЮСШОР</v>
      </c>
    </row>
    <row r="19" spans="1:40" ht="12.75">
      <c r="A19" s="57">
        <v>17</v>
      </c>
      <c r="B19" s="94">
        <f t="shared" si="2"/>
        <v>17</v>
      </c>
      <c r="C19" s="2" t="s">
        <v>269</v>
      </c>
      <c r="D19" s="94">
        <v>1</v>
      </c>
      <c r="E19" s="20">
        <v>1</v>
      </c>
      <c r="F19" s="20">
        <v>1</v>
      </c>
      <c r="G19" s="20"/>
      <c r="H19" s="20">
        <v>1</v>
      </c>
      <c r="I19" s="20">
        <v>1</v>
      </c>
      <c r="J19" s="20"/>
      <c r="K19" s="20"/>
      <c r="L19" s="20">
        <v>1</v>
      </c>
      <c r="M19" s="20">
        <v>1</v>
      </c>
      <c r="N19" s="20"/>
      <c r="O19" s="20"/>
      <c r="P19" s="20">
        <v>1</v>
      </c>
      <c r="Q19" s="20">
        <v>1</v>
      </c>
      <c r="R19" s="20">
        <v>1</v>
      </c>
      <c r="S19" s="20"/>
      <c r="T19" s="20">
        <v>1</v>
      </c>
      <c r="U19" s="20">
        <v>1</v>
      </c>
      <c r="V19" s="20">
        <v>1</v>
      </c>
      <c r="W19" s="20"/>
      <c r="X19" s="20">
        <v>1</v>
      </c>
      <c r="Y19" s="20">
        <v>1</v>
      </c>
      <c r="Z19" s="20"/>
      <c r="AA19" s="20"/>
      <c r="AB19" s="2"/>
      <c r="AC19" s="2"/>
      <c r="AD19" s="2"/>
      <c r="AE19" s="2"/>
      <c r="AF19" s="2"/>
      <c r="AG19" s="2"/>
      <c r="AH19" s="2"/>
      <c r="AI19" s="5"/>
      <c r="AJ19" s="51">
        <f t="shared" si="3"/>
        <v>15</v>
      </c>
      <c r="AK19" s="52">
        <f t="shared" si="1"/>
        <v>412.1125807309445</v>
      </c>
      <c r="AL19">
        <f>VLOOKUP($C19,М!$B$1:$E$103,2,FALSE)</f>
        <v>2001</v>
      </c>
      <c r="AM19">
        <f>VLOOKUP($C19,М!$B$1:$E$103,3,FALSE)</f>
        <v>3</v>
      </c>
      <c r="AN19" t="str">
        <f>VLOOKUP($C19,М!$B$1:$E$103,4,FALSE)</f>
        <v>Новосибирск</v>
      </c>
    </row>
    <row r="20" spans="1:40" ht="12.75">
      <c r="A20" s="58">
        <v>18</v>
      </c>
      <c r="B20" s="94">
        <f t="shared" si="2"/>
        <v>17</v>
      </c>
      <c r="C20" s="2" t="s">
        <v>273</v>
      </c>
      <c r="D20" s="94">
        <v>1</v>
      </c>
      <c r="E20" s="20">
        <v>1</v>
      </c>
      <c r="F20" s="20">
        <v>1</v>
      </c>
      <c r="G20" s="20"/>
      <c r="H20" s="20">
        <v>1</v>
      </c>
      <c r="I20" s="20">
        <v>1</v>
      </c>
      <c r="J20" s="20"/>
      <c r="K20" s="20"/>
      <c r="L20" s="20">
        <v>1</v>
      </c>
      <c r="M20" s="20">
        <v>1</v>
      </c>
      <c r="N20" s="20"/>
      <c r="O20" s="20"/>
      <c r="P20" s="20">
        <v>1</v>
      </c>
      <c r="Q20" s="20">
        <v>1</v>
      </c>
      <c r="R20" s="20">
        <v>1</v>
      </c>
      <c r="S20" s="20"/>
      <c r="T20" s="20">
        <v>1</v>
      </c>
      <c r="U20" s="20">
        <v>1</v>
      </c>
      <c r="V20" s="20"/>
      <c r="W20" s="20"/>
      <c r="X20" s="20">
        <v>1</v>
      </c>
      <c r="Y20" s="20">
        <v>1</v>
      </c>
      <c r="Z20" s="20"/>
      <c r="AA20" s="20">
        <v>1</v>
      </c>
      <c r="AB20" s="2"/>
      <c r="AC20" s="2"/>
      <c r="AD20" s="2"/>
      <c r="AE20" s="2"/>
      <c r="AF20" s="2"/>
      <c r="AG20" s="2"/>
      <c r="AH20" s="2"/>
      <c r="AI20" s="5"/>
      <c r="AJ20" s="51">
        <f t="shared" si="3"/>
        <v>15</v>
      </c>
      <c r="AK20" s="52">
        <f t="shared" si="1"/>
        <v>412.1125807309445</v>
      </c>
      <c r="AL20">
        <f>VLOOKUP($C20,М!$B$1:$E$103,2,FALSE)</f>
        <v>2002</v>
      </c>
      <c r="AM20" t="str">
        <f>VLOOKUP($C20,М!$B$1:$E$103,3,FALSE)</f>
        <v>1юн</v>
      </c>
      <c r="AN20" t="str">
        <f>VLOOKUP($C20,М!$B$1:$E$103,4,FALSE)</f>
        <v>Томск</v>
      </c>
    </row>
    <row r="21" spans="1:40" ht="12.75">
      <c r="A21" s="57">
        <v>19</v>
      </c>
      <c r="B21" s="94">
        <f t="shared" si="2"/>
        <v>19</v>
      </c>
      <c r="C21" s="2" t="s">
        <v>79</v>
      </c>
      <c r="D21" s="94">
        <v>1</v>
      </c>
      <c r="E21" s="20">
        <v>1</v>
      </c>
      <c r="F21" s="20"/>
      <c r="G21" s="20"/>
      <c r="H21" s="20">
        <v>1</v>
      </c>
      <c r="I21" s="20">
        <v>1</v>
      </c>
      <c r="J21" s="20"/>
      <c r="K21" s="20"/>
      <c r="L21" s="20">
        <v>1</v>
      </c>
      <c r="M21" s="20"/>
      <c r="N21" s="20"/>
      <c r="O21" s="20"/>
      <c r="P21" s="20">
        <v>1</v>
      </c>
      <c r="Q21" s="20">
        <v>1</v>
      </c>
      <c r="R21" s="20"/>
      <c r="S21" s="20"/>
      <c r="T21" s="20">
        <v>1</v>
      </c>
      <c r="U21" s="20">
        <v>1</v>
      </c>
      <c r="V21" s="20"/>
      <c r="W21" s="20"/>
      <c r="X21" s="20">
        <v>1</v>
      </c>
      <c r="Y21" s="20">
        <v>1</v>
      </c>
      <c r="Z21" s="20">
        <v>1</v>
      </c>
      <c r="AA21" s="20">
        <v>1</v>
      </c>
      <c r="AB21" s="2"/>
      <c r="AC21" s="2"/>
      <c r="AD21" s="2"/>
      <c r="AE21" s="2"/>
      <c r="AF21" s="2"/>
      <c r="AG21" s="2"/>
      <c r="AH21" s="2"/>
      <c r="AI21" s="5"/>
      <c r="AJ21" s="51">
        <f t="shared" si="3"/>
        <v>13</v>
      </c>
      <c r="AK21" s="52">
        <f t="shared" si="1"/>
        <v>374.40179302015684</v>
      </c>
      <c r="AL21">
        <f>VLOOKUP($C21,М!$B$1:$E$103,2,FALSE)</f>
        <v>2000</v>
      </c>
      <c r="AM21">
        <f>VLOOKUP($C21,М!$B$1:$E$103,3,FALSE)</f>
        <v>2</v>
      </c>
      <c r="AN21" t="str">
        <f>VLOOKUP($C21,М!$B$1:$E$103,4,FALSE)</f>
        <v>Абакан</v>
      </c>
    </row>
    <row r="22" spans="1:40" ht="12.75">
      <c r="A22" s="58">
        <v>20</v>
      </c>
      <c r="B22" s="94">
        <f t="shared" si="2"/>
        <v>20</v>
      </c>
      <c r="C22" s="2" t="s">
        <v>258</v>
      </c>
      <c r="D22" s="94">
        <v>1</v>
      </c>
      <c r="E22" s="20">
        <v>1</v>
      </c>
      <c r="F22" s="20">
        <v>1</v>
      </c>
      <c r="G22" s="20"/>
      <c r="H22" s="20">
        <v>1</v>
      </c>
      <c r="I22" s="20">
        <v>1</v>
      </c>
      <c r="J22" s="20"/>
      <c r="K22" s="20"/>
      <c r="L22" s="20">
        <v>1</v>
      </c>
      <c r="M22" s="20">
        <v>1</v>
      </c>
      <c r="N22" s="20"/>
      <c r="O22" s="20"/>
      <c r="P22" s="20">
        <v>1</v>
      </c>
      <c r="Q22" s="20">
        <v>1</v>
      </c>
      <c r="R22" s="20"/>
      <c r="S22" s="20"/>
      <c r="T22" s="20">
        <v>1</v>
      </c>
      <c r="U22" s="20">
        <v>1</v>
      </c>
      <c r="V22" s="20"/>
      <c r="W22" s="20"/>
      <c r="X22" s="20">
        <v>1</v>
      </c>
      <c r="Y22" s="20">
        <v>1</v>
      </c>
      <c r="Z22" s="20"/>
      <c r="AA22" s="20">
        <v>1</v>
      </c>
      <c r="AB22" s="2"/>
      <c r="AC22" s="2"/>
      <c r="AD22" s="2"/>
      <c r="AE22" s="2"/>
      <c r="AF22" s="2"/>
      <c r="AG22" s="2"/>
      <c r="AH22" s="2"/>
      <c r="AI22" s="5"/>
      <c r="AJ22" s="51">
        <f t="shared" si="3"/>
        <v>14</v>
      </c>
      <c r="AK22" s="52">
        <f t="shared" si="1"/>
        <v>356.55702517538896</v>
      </c>
      <c r="AL22">
        <f>VLOOKUP($C22,М!$B$1:$E$103,2,FALSE)</f>
        <v>2001</v>
      </c>
      <c r="AM22" t="str">
        <f>VLOOKUP($C22,М!$B$1:$E$103,3,FALSE)</f>
        <v>1юн</v>
      </c>
      <c r="AN22" t="str">
        <f>VLOOKUP($C22,М!$B$1:$E$103,4,FALSE)</f>
        <v>Новосибирск</v>
      </c>
    </row>
    <row r="23" spans="1:40" ht="12.75">
      <c r="A23" s="57">
        <v>21</v>
      </c>
      <c r="B23" s="94">
        <f t="shared" si="2"/>
        <v>21</v>
      </c>
      <c r="C23" s="2" t="s">
        <v>267</v>
      </c>
      <c r="D23" s="94">
        <v>1</v>
      </c>
      <c r="E23" s="20">
        <v>1</v>
      </c>
      <c r="F23" s="20">
        <v>1</v>
      </c>
      <c r="G23" s="20"/>
      <c r="H23" s="20">
        <v>1</v>
      </c>
      <c r="I23" s="20">
        <v>1</v>
      </c>
      <c r="J23" s="20"/>
      <c r="K23" s="20"/>
      <c r="L23" s="20">
        <v>1</v>
      </c>
      <c r="M23" s="20">
        <v>1</v>
      </c>
      <c r="N23" s="20"/>
      <c r="O23" s="20"/>
      <c r="P23" s="20">
        <v>1</v>
      </c>
      <c r="Q23" s="20">
        <v>1</v>
      </c>
      <c r="R23" s="20"/>
      <c r="S23" s="20"/>
      <c r="T23" s="20">
        <v>1</v>
      </c>
      <c r="U23" s="20">
        <v>1</v>
      </c>
      <c r="V23" s="20"/>
      <c r="W23" s="20"/>
      <c r="X23" s="20">
        <v>1</v>
      </c>
      <c r="Y23" s="20">
        <v>1</v>
      </c>
      <c r="Z23" s="20"/>
      <c r="AA23" s="20"/>
      <c r="AB23" s="2"/>
      <c r="AC23" s="2"/>
      <c r="AD23" s="2"/>
      <c r="AE23" s="2"/>
      <c r="AF23" s="2"/>
      <c r="AG23" s="2"/>
      <c r="AH23" s="2"/>
      <c r="AI23" s="5"/>
      <c r="AJ23" s="51">
        <f t="shared" si="3"/>
        <v>13</v>
      </c>
      <c r="AK23" s="52">
        <f t="shared" si="1"/>
        <v>289.8903585087223</v>
      </c>
      <c r="AL23">
        <f>VLOOKUP($C23,М!$B$1:$E$103,2,FALSE)</f>
        <v>2000</v>
      </c>
      <c r="AM23" t="str">
        <f>VLOOKUP($C23,М!$B$1:$E$103,3,FALSE)</f>
        <v>б/р</v>
      </c>
      <c r="AN23" t="str">
        <f>VLOOKUP($C23,М!$B$1:$E$103,4,FALSE)</f>
        <v>СДЮСШОР</v>
      </c>
    </row>
    <row r="24" spans="1:40" ht="12.75">
      <c r="A24" s="58">
        <v>22</v>
      </c>
      <c r="B24" s="94">
        <f t="shared" si="2"/>
        <v>21</v>
      </c>
      <c r="C24" s="2" t="s">
        <v>143</v>
      </c>
      <c r="D24" s="94">
        <v>1</v>
      </c>
      <c r="E24" s="20">
        <v>1</v>
      </c>
      <c r="F24" s="20">
        <v>1</v>
      </c>
      <c r="G24" s="20"/>
      <c r="H24" s="20">
        <v>1</v>
      </c>
      <c r="I24" s="20">
        <v>1</v>
      </c>
      <c r="J24" s="20"/>
      <c r="K24" s="20"/>
      <c r="L24" s="20">
        <v>1</v>
      </c>
      <c r="M24" s="20">
        <v>1</v>
      </c>
      <c r="N24" s="20"/>
      <c r="O24" s="20"/>
      <c r="P24" s="20">
        <v>1</v>
      </c>
      <c r="Q24" s="20">
        <v>1</v>
      </c>
      <c r="R24" s="20"/>
      <c r="S24" s="20"/>
      <c r="T24" s="20">
        <v>1</v>
      </c>
      <c r="U24" s="20">
        <v>1</v>
      </c>
      <c r="V24" s="20"/>
      <c r="W24" s="20"/>
      <c r="X24" s="20">
        <v>1</v>
      </c>
      <c r="Y24" s="20">
        <v>1</v>
      </c>
      <c r="Z24" s="20"/>
      <c r="AA24" s="20"/>
      <c r="AB24" s="2"/>
      <c r="AC24" s="2"/>
      <c r="AD24" s="2"/>
      <c r="AE24" s="2"/>
      <c r="AF24" s="2"/>
      <c r="AG24" s="2"/>
      <c r="AH24" s="2"/>
      <c r="AI24" s="5"/>
      <c r="AJ24" s="51">
        <f t="shared" si="3"/>
        <v>13</v>
      </c>
      <c r="AK24" s="52">
        <f t="shared" si="1"/>
        <v>289.8903585087223</v>
      </c>
      <c r="AL24">
        <f>VLOOKUP($C24,М!$B$1:$E$103,2,FALSE)</f>
        <v>2000</v>
      </c>
      <c r="AM24" t="str">
        <f>VLOOKUP($C24,М!$B$1:$E$103,3,FALSE)</f>
        <v>б/р</v>
      </c>
      <c r="AN24" t="str">
        <f>VLOOKUP($C24,М!$B$1:$E$103,4,FALSE)</f>
        <v>СДЮСШОР</v>
      </c>
    </row>
    <row r="25" spans="1:40" ht="12.75">
      <c r="A25" s="57">
        <v>23</v>
      </c>
      <c r="B25" s="94">
        <f t="shared" si="2"/>
        <v>21</v>
      </c>
      <c r="C25" s="2" t="s">
        <v>259</v>
      </c>
      <c r="D25" s="94">
        <v>1</v>
      </c>
      <c r="E25" s="20">
        <v>1</v>
      </c>
      <c r="F25" s="20">
        <v>1</v>
      </c>
      <c r="G25" s="20"/>
      <c r="H25" s="20">
        <v>1</v>
      </c>
      <c r="I25" s="20">
        <v>1</v>
      </c>
      <c r="J25" s="20"/>
      <c r="K25" s="20"/>
      <c r="L25" s="20">
        <v>1</v>
      </c>
      <c r="M25" s="20">
        <v>1</v>
      </c>
      <c r="N25" s="20"/>
      <c r="O25" s="20"/>
      <c r="P25" s="20">
        <v>1</v>
      </c>
      <c r="Q25" s="20">
        <v>1</v>
      </c>
      <c r="R25" s="20"/>
      <c r="S25" s="20"/>
      <c r="T25" s="20">
        <v>1</v>
      </c>
      <c r="U25" s="20">
        <v>1</v>
      </c>
      <c r="V25" s="20"/>
      <c r="W25" s="20"/>
      <c r="X25" s="20">
        <v>1</v>
      </c>
      <c r="Y25" s="20">
        <v>1</v>
      </c>
      <c r="Z25" s="20"/>
      <c r="AA25" s="20"/>
      <c r="AB25" s="2"/>
      <c r="AC25" s="2"/>
      <c r="AD25" s="2"/>
      <c r="AE25" s="2"/>
      <c r="AF25" s="2"/>
      <c r="AG25" s="2"/>
      <c r="AH25" s="2"/>
      <c r="AI25" s="5"/>
      <c r="AJ25" s="51">
        <f t="shared" si="3"/>
        <v>13</v>
      </c>
      <c r="AK25" s="52">
        <f t="shared" si="1"/>
        <v>289.8903585087223</v>
      </c>
      <c r="AL25">
        <f>VLOOKUP($C25,М!$B$1:$E$103,2,FALSE)</f>
        <v>2001</v>
      </c>
      <c r="AM25" t="str">
        <f>VLOOKUP($C25,М!$B$1:$E$103,3,FALSE)</f>
        <v>1юн</v>
      </c>
      <c r="AN25" t="str">
        <f>VLOOKUP($C25,М!$B$1:$E$103,4,FALSE)</f>
        <v>СДЮСШОР</v>
      </c>
    </row>
    <row r="26" spans="1:40" ht="12.75">
      <c r="A26" s="58">
        <v>24</v>
      </c>
      <c r="B26" s="94">
        <f t="shared" si="2"/>
        <v>21</v>
      </c>
      <c r="C26" s="2" t="s">
        <v>120</v>
      </c>
      <c r="D26" s="94">
        <v>1</v>
      </c>
      <c r="E26" s="20">
        <v>1</v>
      </c>
      <c r="F26" s="20">
        <v>1</v>
      </c>
      <c r="G26" s="20"/>
      <c r="H26" s="20">
        <v>1</v>
      </c>
      <c r="I26" s="20">
        <v>1</v>
      </c>
      <c r="J26" s="20"/>
      <c r="K26" s="20"/>
      <c r="L26" s="20">
        <v>1</v>
      </c>
      <c r="M26" s="20">
        <v>1</v>
      </c>
      <c r="N26" s="20"/>
      <c r="O26" s="20"/>
      <c r="P26" s="20">
        <v>1</v>
      </c>
      <c r="Q26" s="20">
        <v>1</v>
      </c>
      <c r="R26" s="20"/>
      <c r="S26" s="20"/>
      <c r="T26" s="20">
        <v>1</v>
      </c>
      <c r="U26" s="20">
        <v>1</v>
      </c>
      <c r="V26" s="20"/>
      <c r="W26" s="20"/>
      <c r="X26" s="20">
        <v>1</v>
      </c>
      <c r="Y26" s="20">
        <v>1</v>
      </c>
      <c r="Z26" s="20"/>
      <c r="AA26" s="20"/>
      <c r="AB26" s="2"/>
      <c r="AC26" s="2"/>
      <c r="AD26" s="2"/>
      <c r="AE26" s="2"/>
      <c r="AF26" s="2"/>
      <c r="AG26" s="2"/>
      <c r="AH26" s="2"/>
      <c r="AI26" s="5"/>
      <c r="AJ26" s="51">
        <f t="shared" si="3"/>
        <v>13</v>
      </c>
      <c r="AK26" s="52">
        <f t="shared" si="1"/>
        <v>289.8903585087223</v>
      </c>
      <c r="AL26">
        <f>VLOOKUP($C26,М!$B$1:$E$103,2,FALSE)</f>
        <v>2001</v>
      </c>
      <c r="AM26">
        <f>VLOOKUP($C26,М!$B$1:$E$103,3,FALSE)</f>
        <v>3</v>
      </c>
      <c r="AN26" t="str">
        <f>VLOOKUP($C26,М!$B$1:$E$103,4,FALSE)</f>
        <v>Новосибирск</v>
      </c>
    </row>
    <row r="27" spans="1:40" ht="12.75">
      <c r="A27" s="57">
        <v>25</v>
      </c>
      <c r="B27" s="94">
        <f t="shared" si="2"/>
        <v>21</v>
      </c>
      <c r="C27" s="2" t="s">
        <v>69</v>
      </c>
      <c r="D27" s="94">
        <v>1</v>
      </c>
      <c r="E27" s="20">
        <v>1</v>
      </c>
      <c r="F27" s="20">
        <v>1</v>
      </c>
      <c r="G27" s="20"/>
      <c r="H27" s="20">
        <v>1</v>
      </c>
      <c r="I27" s="20">
        <v>1</v>
      </c>
      <c r="J27" s="20"/>
      <c r="K27" s="20"/>
      <c r="L27" s="20">
        <v>1</v>
      </c>
      <c r="M27" s="20">
        <v>1</v>
      </c>
      <c r="N27" s="20"/>
      <c r="O27" s="20"/>
      <c r="P27" s="20">
        <v>1</v>
      </c>
      <c r="Q27" s="20">
        <v>1</v>
      </c>
      <c r="R27" s="20"/>
      <c r="S27" s="20"/>
      <c r="T27" s="20">
        <v>1</v>
      </c>
      <c r="U27" s="20">
        <v>1</v>
      </c>
      <c r="V27" s="20"/>
      <c r="W27" s="20"/>
      <c r="X27" s="20">
        <v>1</v>
      </c>
      <c r="Y27" s="20">
        <v>1</v>
      </c>
      <c r="Z27" s="20"/>
      <c r="AA27" s="20"/>
      <c r="AB27" s="2"/>
      <c r="AC27" s="2"/>
      <c r="AD27" s="2"/>
      <c r="AE27" s="2"/>
      <c r="AF27" s="2"/>
      <c r="AG27" s="2"/>
      <c r="AH27" s="2"/>
      <c r="AI27" s="5"/>
      <c r="AJ27" s="51">
        <f t="shared" si="3"/>
        <v>13</v>
      </c>
      <c r="AK27" s="52">
        <f t="shared" si="1"/>
        <v>289.8903585087223</v>
      </c>
      <c r="AL27">
        <f>VLOOKUP($C27,М!$B$1:$E$103,2,FALSE)</f>
        <v>2002</v>
      </c>
      <c r="AM27" t="str">
        <f>VLOOKUP($C27,М!$B$1:$E$103,3,FALSE)</f>
        <v>2юн</v>
      </c>
      <c r="AN27" t="str">
        <f>VLOOKUP($C27,М!$B$1:$E$103,4,FALSE)</f>
        <v>ДООЦ-1</v>
      </c>
    </row>
    <row r="28" spans="1:40" ht="12.75">
      <c r="A28" s="58">
        <v>26</v>
      </c>
      <c r="B28" s="94">
        <f t="shared" si="2"/>
        <v>21</v>
      </c>
      <c r="C28" s="2" t="s">
        <v>85</v>
      </c>
      <c r="D28" s="94">
        <v>1</v>
      </c>
      <c r="E28" s="20">
        <v>1</v>
      </c>
      <c r="F28" s="20">
        <v>1</v>
      </c>
      <c r="G28" s="20"/>
      <c r="H28" s="20">
        <v>1</v>
      </c>
      <c r="I28" s="20">
        <v>1</v>
      </c>
      <c r="J28" s="20"/>
      <c r="K28" s="20"/>
      <c r="L28" s="20">
        <v>1</v>
      </c>
      <c r="M28" s="20">
        <v>1</v>
      </c>
      <c r="N28" s="20"/>
      <c r="O28" s="20"/>
      <c r="P28" s="20">
        <v>1</v>
      </c>
      <c r="Q28" s="20">
        <v>1</v>
      </c>
      <c r="R28" s="20"/>
      <c r="S28" s="20"/>
      <c r="T28" s="20">
        <v>1</v>
      </c>
      <c r="U28" s="20">
        <v>1</v>
      </c>
      <c r="V28" s="20"/>
      <c r="W28" s="20"/>
      <c r="X28" s="20">
        <v>1</v>
      </c>
      <c r="Y28" s="20">
        <v>1</v>
      </c>
      <c r="Z28" s="20"/>
      <c r="AA28" s="20"/>
      <c r="AB28" s="2"/>
      <c r="AC28" s="2"/>
      <c r="AD28" s="2"/>
      <c r="AE28" s="2"/>
      <c r="AF28" s="2"/>
      <c r="AG28" s="2"/>
      <c r="AH28" s="2"/>
      <c r="AI28" s="5"/>
      <c r="AJ28" s="51">
        <f t="shared" si="3"/>
        <v>13</v>
      </c>
      <c r="AK28" s="52">
        <f t="shared" si="1"/>
        <v>289.8903585087223</v>
      </c>
      <c r="AL28">
        <f>VLOOKUP($C28,М!$B$1:$E$103,2,FALSE)</f>
        <v>2003</v>
      </c>
      <c r="AM28" t="str">
        <f>VLOOKUP($C28,М!$B$1:$E$103,3,FALSE)</f>
        <v>1юн</v>
      </c>
      <c r="AN28" t="str">
        <f>VLOOKUP($C28,М!$B$1:$E$103,4,FALSE)</f>
        <v>Новосибирск</v>
      </c>
    </row>
    <row r="29" spans="1:40" ht="12.75">
      <c r="A29" s="57">
        <v>27</v>
      </c>
      <c r="B29" s="94">
        <f t="shared" si="2"/>
        <v>21</v>
      </c>
      <c r="C29" s="2" t="s">
        <v>107</v>
      </c>
      <c r="D29" s="94">
        <v>1</v>
      </c>
      <c r="E29" s="20">
        <v>1</v>
      </c>
      <c r="F29" s="20">
        <v>1</v>
      </c>
      <c r="G29" s="20"/>
      <c r="H29" s="20">
        <v>1</v>
      </c>
      <c r="I29" s="20">
        <v>1</v>
      </c>
      <c r="J29" s="20"/>
      <c r="K29" s="20"/>
      <c r="L29" s="20">
        <v>1</v>
      </c>
      <c r="M29" s="20">
        <v>1</v>
      </c>
      <c r="N29" s="20"/>
      <c r="O29" s="20"/>
      <c r="P29" s="20">
        <v>1</v>
      </c>
      <c r="Q29" s="20">
        <v>1</v>
      </c>
      <c r="R29" s="20"/>
      <c r="S29" s="20"/>
      <c r="T29" s="20">
        <v>1</v>
      </c>
      <c r="U29" s="20">
        <v>1</v>
      </c>
      <c r="V29" s="20"/>
      <c r="W29" s="20"/>
      <c r="X29" s="20">
        <v>1</v>
      </c>
      <c r="Y29" s="20">
        <v>1</v>
      </c>
      <c r="Z29" s="20"/>
      <c r="AA29" s="20"/>
      <c r="AB29" s="2"/>
      <c r="AC29" s="2"/>
      <c r="AD29" s="2"/>
      <c r="AE29" s="2"/>
      <c r="AF29" s="2"/>
      <c r="AG29" s="2"/>
      <c r="AH29" s="2"/>
      <c r="AI29" s="5"/>
      <c r="AJ29" s="51">
        <f t="shared" si="3"/>
        <v>13</v>
      </c>
      <c r="AK29" s="52">
        <f t="shared" si="1"/>
        <v>289.8903585087223</v>
      </c>
      <c r="AL29">
        <f>VLOOKUP($C29,М!$B$1:$E$103,2,FALSE)</f>
        <v>2002</v>
      </c>
      <c r="AM29" t="str">
        <f>VLOOKUP($C29,М!$B$1:$E$103,3,FALSE)</f>
        <v>3юн</v>
      </c>
      <c r="AN29" t="str">
        <f>VLOOKUP($C29,М!$B$1:$E$103,4,FALSE)</f>
        <v>СДЮСШОР</v>
      </c>
    </row>
    <row r="30" spans="1:40" ht="12.75">
      <c r="A30" s="58">
        <v>28</v>
      </c>
      <c r="B30" s="94">
        <f t="shared" si="2"/>
        <v>28</v>
      </c>
      <c r="C30" s="2" t="s">
        <v>130</v>
      </c>
      <c r="D30" s="94">
        <v>1</v>
      </c>
      <c r="E30" s="20">
        <v>1</v>
      </c>
      <c r="F30" s="20">
        <v>1</v>
      </c>
      <c r="G30" s="20"/>
      <c r="H30" s="20">
        <v>1</v>
      </c>
      <c r="I30" s="20"/>
      <c r="J30" s="20"/>
      <c r="K30" s="20"/>
      <c r="L30" s="20">
        <v>1</v>
      </c>
      <c r="M30" s="20">
        <v>1</v>
      </c>
      <c r="N30" s="20"/>
      <c r="O30" s="20"/>
      <c r="P30" s="20">
        <v>1</v>
      </c>
      <c r="Q30" s="20">
        <v>1</v>
      </c>
      <c r="R30" s="20"/>
      <c r="S30" s="20"/>
      <c r="T30" s="20">
        <v>1</v>
      </c>
      <c r="U30" s="20">
        <v>1</v>
      </c>
      <c r="V30" s="20"/>
      <c r="W30" s="20"/>
      <c r="X30" s="20">
        <v>1</v>
      </c>
      <c r="Y30" s="20">
        <v>1</v>
      </c>
      <c r="Z30" s="20"/>
      <c r="AA30" s="20"/>
      <c r="AB30" s="2"/>
      <c r="AC30" s="2"/>
      <c r="AD30" s="2"/>
      <c r="AE30" s="2"/>
      <c r="AF30" s="2"/>
      <c r="AG30" s="2"/>
      <c r="AH30" s="2"/>
      <c r="AI30" s="5"/>
      <c r="AJ30" s="51">
        <f t="shared" si="3"/>
        <v>12</v>
      </c>
      <c r="AK30" s="52">
        <f t="shared" si="1"/>
        <v>263.57456903503805</v>
      </c>
      <c r="AL30">
        <f>VLOOKUP($C30,М!$B$1:$E$103,2,FALSE)</f>
        <v>2002</v>
      </c>
      <c r="AM30" t="str">
        <f>VLOOKUP($C30,М!$B$1:$E$103,3,FALSE)</f>
        <v>3юн</v>
      </c>
      <c r="AN30" t="str">
        <f>VLOOKUP($C30,М!$B$1:$E$103,4,FALSE)</f>
        <v>СДЮСШОР</v>
      </c>
    </row>
    <row r="31" spans="1:40" ht="12.75">
      <c r="A31" s="57">
        <v>29</v>
      </c>
      <c r="B31" s="94">
        <f t="shared" si="2"/>
        <v>29</v>
      </c>
      <c r="C31" s="2" t="s">
        <v>266</v>
      </c>
      <c r="D31" s="94">
        <v>1</v>
      </c>
      <c r="E31" s="20">
        <v>1</v>
      </c>
      <c r="F31" s="20">
        <v>1</v>
      </c>
      <c r="G31" s="20"/>
      <c r="H31" s="20">
        <v>1</v>
      </c>
      <c r="I31" s="20">
        <v>1</v>
      </c>
      <c r="J31" s="20"/>
      <c r="K31" s="20"/>
      <c r="L31" s="20">
        <v>1</v>
      </c>
      <c r="M31" s="20"/>
      <c r="N31" s="20"/>
      <c r="O31" s="20"/>
      <c r="P31" s="20">
        <v>1</v>
      </c>
      <c r="Q31" s="20">
        <v>1</v>
      </c>
      <c r="R31" s="20"/>
      <c r="S31" s="20"/>
      <c r="T31" s="20">
        <v>1</v>
      </c>
      <c r="U31" s="20">
        <v>1</v>
      </c>
      <c r="V31" s="20"/>
      <c r="W31" s="20"/>
      <c r="X31" s="20">
        <v>1</v>
      </c>
      <c r="Y31" s="20">
        <v>1</v>
      </c>
      <c r="Z31" s="20"/>
      <c r="AA31" s="11"/>
      <c r="AB31" s="2"/>
      <c r="AC31" s="2"/>
      <c r="AD31" s="2"/>
      <c r="AE31" s="2"/>
      <c r="AF31" s="2"/>
      <c r="AG31" s="2"/>
      <c r="AH31" s="2"/>
      <c r="AI31" s="5"/>
      <c r="AJ31" s="51">
        <f t="shared" si="3"/>
        <v>12</v>
      </c>
      <c r="AK31" s="52">
        <f t="shared" si="1"/>
        <v>251.42882004718385</v>
      </c>
      <c r="AL31">
        <f>VLOOKUP($C31,М!$B$1:$E$103,2,FALSE)</f>
        <v>2004</v>
      </c>
      <c r="AM31" t="str">
        <f>VLOOKUP($C31,М!$B$1:$E$103,3,FALSE)</f>
        <v>б/р</v>
      </c>
      <c r="AN31" t="str">
        <f>VLOOKUP($C31,М!$B$1:$E$103,4,FALSE)</f>
        <v>СДЮСШОР</v>
      </c>
    </row>
    <row r="32" spans="1:40" ht="12.75">
      <c r="A32" s="58">
        <v>30</v>
      </c>
      <c r="B32" s="94">
        <f t="shared" si="2"/>
        <v>30</v>
      </c>
      <c r="C32" s="2" t="s">
        <v>146</v>
      </c>
      <c r="D32" s="94">
        <v>1</v>
      </c>
      <c r="E32" s="20">
        <v>1</v>
      </c>
      <c r="F32" s="20">
        <v>1</v>
      </c>
      <c r="G32" s="20"/>
      <c r="H32" s="20">
        <v>1</v>
      </c>
      <c r="I32" s="20">
        <v>1</v>
      </c>
      <c r="J32" s="20"/>
      <c r="K32" s="20"/>
      <c r="L32" s="20">
        <v>1</v>
      </c>
      <c r="M32" s="20"/>
      <c r="N32" s="20"/>
      <c r="O32" s="20"/>
      <c r="P32" s="20">
        <v>1</v>
      </c>
      <c r="Q32" s="20">
        <v>1</v>
      </c>
      <c r="R32" s="20"/>
      <c r="S32" s="20"/>
      <c r="T32" s="20">
        <v>1</v>
      </c>
      <c r="U32" s="20"/>
      <c r="V32" s="20"/>
      <c r="W32" s="20"/>
      <c r="X32" s="20">
        <v>1</v>
      </c>
      <c r="Y32" s="20">
        <v>1</v>
      </c>
      <c r="Z32" s="20"/>
      <c r="AA32" s="20"/>
      <c r="AB32" s="2"/>
      <c r="AC32" s="2"/>
      <c r="AD32" s="2"/>
      <c r="AE32" s="2"/>
      <c r="AF32" s="2"/>
      <c r="AG32" s="2"/>
      <c r="AH32" s="2"/>
      <c r="AI32" s="5"/>
      <c r="AJ32" s="51">
        <f t="shared" si="3"/>
        <v>11</v>
      </c>
      <c r="AK32" s="52">
        <f t="shared" si="1"/>
        <v>216.9460614264942</v>
      </c>
      <c r="AL32">
        <f>VLOOKUP($C32,М!$B$1:$E$103,2,FALSE)</f>
        <v>2000</v>
      </c>
      <c r="AM32" t="str">
        <f>VLOOKUP($C32,М!$B$1:$E$103,3,FALSE)</f>
        <v>б/р</v>
      </c>
      <c r="AN32" t="str">
        <f>VLOOKUP($C32,М!$B$1:$E$103,4,FALSE)</f>
        <v>с/к "Буревестник"</v>
      </c>
    </row>
    <row r="33" spans="1:40" ht="12.75">
      <c r="A33" s="57">
        <v>31</v>
      </c>
      <c r="B33" s="94">
        <f t="shared" si="2"/>
        <v>31</v>
      </c>
      <c r="C33" s="2" t="s">
        <v>271</v>
      </c>
      <c r="D33" s="94">
        <v>1</v>
      </c>
      <c r="E33" s="20">
        <v>1</v>
      </c>
      <c r="F33" s="20"/>
      <c r="G33" s="20"/>
      <c r="H33" s="20">
        <v>1</v>
      </c>
      <c r="I33" s="20">
        <v>1</v>
      </c>
      <c r="J33" s="20"/>
      <c r="K33" s="20"/>
      <c r="L33" s="20">
        <v>1</v>
      </c>
      <c r="M33" s="20">
        <v>1</v>
      </c>
      <c r="N33" s="20"/>
      <c r="O33" s="20"/>
      <c r="P33" s="20">
        <v>1</v>
      </c>
      <c r="Q33" s="20"/>
      <c r="R33" s="20"/>
      <c r="S33" s="20"/>
      <c r="T33" s="20">
        <v>1</v>
      </c>
      <c r="U33" s="20"/>
      <c r="V33" s="20"/>
      <c r="W33" s="20"/>
      <c r="X33" s="20">
        <v>1</v>
      </c>
      <c r="Y33" s="20">
        <v>1</v>
      </c>
      <c r="Z33" s="20"/>
      <c r="AA33" s="20"/>
      <c r="AB33" s="2"/>
      <c r="AC33" s="2"/>
      <c r="AD33" s="2"/>
      <c r="AE33" s="2"/>
      <c r="AF33" s="2"/>
      <c r="AG33" s="2"/>
      <c r="AH33" s="2"/>
      <c r="AI33" s="5"/>
      <c r="AJ33" s="51">
        <f t="shared" si="3"/>
        <v>10</v>
      </c>
      <c r="AK33" s="52">
        <f t="shared" si="1"/>
        <v>201.3535458339786</v>
      </c>
      <c r="AL33">
        <f>VLOOKUP($C33,М!$B$1:$E$103,2,FALSE)</f>
        <v>2003</v>
      </c>
      <c r="AM33" t="str">
        <f>VLOOKUP($C33,М!$B$1:$E$103,3,FALSE)</f>
        <v>б/р</v>
      </c>
      <c r="AN33" t="str">
        <f>VLOOKUP($C33,М!$B$1:$E$103,4,FALSE)</f>
        <v>с/к "Спортэкс"</v>
      </c>
    </row>
    <row r="34" spans="1:40" ht="12.75">
      <c r="A34" s="58">
        <v>32</v>
      </c>
      <c r="B34" s="94">
        <f t="shared" si="2"/>
        <v>32</v>
      </c>
      <c r="C34" s="2" t="s">
        <v>89</v>
      </c>
      <c r="D34" s="94">
        <v>1</v>
      </c>
      <c r="E34" s="20">
        <v>1</v>
      </c>
      <c r="F34" s="20"/>
      <c r="G34" s="20"/>
      <c r="H34" s="20">
        <v>1</v>
      </c>
      <c r="I34" s="20">
        <v>1</v>
      </c>
      <c r="J34" s="20"/>
      <c r="K34" s="20"/>
      <c r="L34" s="20">
        <v>1</v>
      </c>
      <c r="M34" s="20"/>
      <c r="N34" s="20"/>
      <c r="O34" s="20"/>
      <c r="P34" s="20">
        <v>1</v>
      </c>
      <c r="Q34" s="20">
        <v>1</v>
      </c>
      <c r="R34" s="20"/>
      <c r="S34" s="20"/>
      <c r="T34" s="20">
        <v>1</v>
      </c>
      <c r="U34" s="20"/>
      <c r="V34" s="20"/>
      <c r="W34" s="20"/>
      <c r="X34" s="20">
        <v>1</v>
      </c>
      <c r="Y34" s="20">
        <v>1</v>
      </c>
      <c r="Z34" s="20"/>
      <c r="AA34" s="11"/>
      <c r="AB34" s="2"/>
      <c r="AC34" s="2"/>
      <c r="AD34" s="2"/>
      <c r="AE34" s="2"/>
      <c r="AF34" s="2"/>
      <c r="AG34" s="2"/>
      <c r="AH34" s="2"/>
      <c r="AI34" s="5"/>
      <c r="AJ34" s="51">
        <f t="shared" si="3"/>
        <v>10</v>
      </c>
      <c r="AK34" s="52">
        <f t="shared" si="1"/>
        <v>189.91903439946717</v>
      </c>
      <c r="AL34">
        <f>VLOOKUP($C34,М!$B$1:$E$103,2,FALSE)</f>
        <v>2005</v>
      </c>
      <c r="AM34" t="str">
        <f>VLOOKUP($C34,М!$B$1:$E$103,3,FALSE)</f>
        <v>б/р</v>
      </c>
      <c r="AN34" t="str">
        <f>VLOOKUP($C34,М!$B$1:$E$103,4,FALSE)</f>
        <v>Иркутск</v>
      </c>
    </row>
    <row r="35" spans="1:40" ht="12.75">
      <c r="A35" s="57">
        <v>33</v>
      </c>
      <c r="B35" s="94">
        <f t="shared" si="2"/>
        <v>33</v>
      </c>
      <c r="C35" s="2" t="s">
        <v>262</v>
      </c>
      <c r="D35" s="94">
        <v>1</v>
      </c>
      <c r="E35" s="20">
        <v>1</v>
      </c>
      <c r="F35" s="20">
        <v>1</v>
      </c>
      <c r="G35" s="20"/>
      <c r="H35" s="20">
        <v>1</v>
      </c>
      <c r="I35" s="20">
        <v>1</v>
      </c>
      <c r="J35" s="20"/>
      <c r="K35" s="20"/>
      <c r="L35" s="20"/>
      <c r="M35" s="20"/>
      <c r="N35" s="20"/>
      <c r="O35" s="20"/>
      <c r="P35" s="20">
        <v>1</v>
      </c>
      <c r="Q35" s="20">
        <v>1</v>
      </c>
      <c r="R35" s="20"/>
      <c r="S35" s="20"/>
      <c r="T35" s="20">
        <v>1</v>
      </c>
      <c r="U35" s="20"/>
      <c r="V35" s="20"/>
      <c r="W35" s="20"/>
      <c r="X35" s="20">
        <v>1</v>
      </c>
      <c r="Y35" s="20"/>
      <c r="Z35" s="20"/>
      <c r="AA35" s="20"/>
      <c r="AB35" s="2"/>
      <c r="AC35" s="2"/>
      <c r="AD35" s="2"/>
      <c r="AE35" s="2"/>
      <c r="AF35" s="2"/>
      <c r="AG35" s="2"/>
      <c r="AH35" s="2"/>
      <c r="AI35" s="5"/>
      <c r="AJ35" s="51">
        <f t="shared" si="3"/>
        <v>9</v>
      </c>
      <c r="AK35" s="52">
        <f aca="true" t="shared" si="4" ref="AK35:AK66">SUMPRODUCT(D35:AI35,$D$105:$AI$105)</f>
        <v>165.80969779013054</v>
      </c>
      <c r="AL35">
        <f>VLOOKUP($C35,М!$B$1:$E$103,2,FALSE)</f>
        <v>2001</v>
      </c>
      <c r="AM35" t="str">
        <f>VLOOKUP($C35,М!$B$1:$E$103,3,FALSE)</f>
        <v>б/р</v>
      </c>
      <c r="AN35" t="str">
        <f>VLOOKUP($C35,М!$B$1:$E$103,4,FALSE)</f>
        <v>СДЮСШОР</v>
      </c>
    </row>
    <row r="36" spans="1:40" ht="12.75">
      <c r="A36" s="58">
        <v>34</v>
      </c>
      <c r="B36" s="94">
        <f t="shared" si="2"/>
        <v>34</v>
      </c>
      <c r="C36" s="2" t="s">
        <v>169</v>
      </c>
      <c r="D36" s="94">
        <v>1</v>
      </c>
      <c r="E36" s="20">
        <v>1</v>
      </c>
      <c r="F36" s="20"/>
      <c r="G36" s="20"/>
      <c r="H36" s="20">
        <v>1</v>
      </c>
      <c r="I36" s="20"/>
      <c r="J36" s="20"/>
      <c r="K36" s="20"/>
      <c r="L36" s="20">
        <v>1</v>
      </c>
      <c r="M36" s="20"/>
      <c r="N36" s="20"/>
      <c r="O36" s="20"/>
      <c r="P36" s="20">
        <v>1</v>
      </c>
      <c r="Q36" s="20">
        <v>1</v>
      </c>
      <c r="R36" s="20"/>
      <c r="S36" s="20"/>
      <c r="T36" s="20">
        <v>1</v>
      </c>
      <c r="U36" s="20"/>
      <c r="V36" s="20"/>
      <c r="W36" s="20"/>
      <c r="X36" s="20">
        <v>1</v>
      </c>
      <c r="Y36" s="20">
        <v>1</v>
      </c>
      <c r="Z36" s="20"/>
      <c r="AA36" s="11"/>
      <c r="AB36" s="2"/>
      <c r="AC36" s="2"/>
      <c r="AD36" s="2"/>
      <c r="AE36" s="2"/>
      <c r="AF36" s="2"/>
      <c r="AG36" s="2"/>
      <c r="AH36" s="2"/>
      <c r="AI36" s="5"/>
      <c r="AJ36" s="51">
        <f t="shared" si="3"/>
        <v>9</v>
      </c>
      <c r="AK36" s="52">
        <f t="shared" si="4"/>
        <v>163.60324492578292</v>
      </c>
      <c r="AL36">
        <f>VLOOKUP($C36,М!$B$1:$E$103,2,FALSE)</f>
        <v>2002</v>
      </c>
      <c r="AM36" t="str">
        <f>VLOOKUP($C36,М!$B$1:$E$103,3,FALSE)</f>
        <v>б/р</v>
      </c>
      <c r="AN36" t="str">
        <f>VLOOKUP($C36,М!$B$1:$E$103,4,FALSE)</f>
        <v>СДЮСШОР</v>
      </c>
    </row>
    <row r="37" spans="1:40" ht="12.75">
      <c r="A37" s="57">
        <v>35</v>
      </c>
      <c r="B37" s="94">
        <f t="shared" si="2"/>
        <v>35</v>
      </c>
      <c r="C37" s="2" t="s">
        <v>125</v>
      </c>
      <c r="D37" s="94">
        <v>1</v>
      </c>
      <c r="E37" s="20">
        <v>1</v>
      </c>
      <c r="F37" s="20">
        <v>1</v>
      </c>
      <c r="G37" s="20"/>
      <c r="H37" s="20">
        <v>1</v>
      </c>
      <c r="I37" s="20"/>
      <c r="J37" s="20"/>
      <c r="K37" s="20"/>
      <c r="L37" s="20">
        <v>1</v>
      </c>
      <c r="M37" s="20"/>
      <c r="N37" s="20"/>
      <c r="O37" s="20"/>
      <c r="P37" s="20">
        <v>1</v>
      </c>
      <c r="Q37" s="20">
        <v>1</v>
      </c>
      <c r="R37" s="20"/>
      <c r="S37" s="20"/>
      <c r="T37" s="20">
        <v>1</v>
      </c>
      <c r="U37" s="20"/>
      <c r="V37" s="20"/>
      <c r="W37" s="20"/>
      <c r="X37" s="20">
        <v>1</v>
      </c>
      <c r="Y37" s="20"/>
      <c r="Z37" s="20"/>
      <c r="AA37" s="20"/>
      <c r="AB37" s="2"/>
      <c r="AC37" s="2"/>
      <c r="AD37" s="2"/>
      <c r="AE37" s="2"/>
      <c r="AF37" s="2"/>
      <c r="AG37" s="2"/>
      <c r="AH37" s="2"/>
      <c r="AI37" s="5"/>
      <c r="AJ37" s="51">
        <f t="shared" si="3"/>
        <v>9</v>
      </c>
      <c r="AK37" s="52">
        <f t="shared" si="4"/>
        <v>160.32724164977967</v>
      </c>
      <c r="AL37">
        <f>VLOOKUP($C37,М!$B$1:$E$103,2,FALSE)</f>
        <v>2003</v>
      </c>
      <c r="AM37" t="str">
        <f>VLOOKUP($C37,М!$B$1:$E$103,3,FALSE)</f>
        <v>б/р</v>
      </c>
      <c r="AN37" t="str">
        <f>VLOOKUP($C37,М!$B$1:$E$103,4,FALSE)</f>
        <v>Железногорск</v>
      </c>
    </row>
    <row r="38" spans="1:40" ht="12.75">
      <c r="A38" s="58">
        <v>36</v>
      </c>
      <c r="B38" s="94">
        <f t="shared" si="2"/>
        <v>36</v>
      </c>
      <c r="C38" s="2" t="s">
        <v>127</v>
      </c>
      <c r="D38" s="94">
        <v>1</v>
      </c>
      <c r="E38" s="20">
        <v>1</v>
      </c>
      <c r="F38" s="20">
        <v>1</v>
      </c>
      <c r="G38" s="20"/>
      <c r="H38" s="20">
        <v>1</v>
      </c>
      <c r="I38" s="20"/>
      <c r="J38" s="20"/>
      <c r="K38" s="20"/>
      <c r="L38" s="20">
        <v>1</v>
      </c>
      <c r="M38" s="20"/>
      <c r="N38" s="20"/>
      <c r="O38" s="20"/>
      <c r="P38" s="20">
        <v>1</v>
      </c>
      <c r="Q38" s="20">
        <v>1</v>
      </c>
      <c r="R38" s="20"/>
      <c r="S38" s="20"/>
      <c r="T38" s="20">
        <v>1</v>
      </c>
      <c r="U38" s="20"/>
      <c r="V38" s="20"/>
      <c r="W38" s="20"/>
      <c r="X38" s="20"/>
      <c r="Y38" s="20"/>
      <c r="Z38" s="20"/>
      <c r="AA38" s="20"/>
      <c r="AB38" s="2"/>
      <c r="AC38" s="2"/>
      <c r="AD38" s="2"/>
      <c r="AE38" s="2"/>
      <c r="AF38" s="2"/>
      <c r="AG38" s="2"/>
      <c r="AH38" s="2"/>
      <c r="AI38" s="5"/>
      <c r="AJ38" s="51">
        <f t="shared" si="3"/>
        <v>8</v>
      </c>
      <c r="AK38" s="52">
        <f t="shared" si="4"/>
        <v>143.93379902682884</v>
      </c>
      <c r="AL38">
        <f>VLOOKUP($C38,М!$B$1:$E$103,2,FALSE)</f>
        <v>2001</v>
      </c>
      <c r="AM38" t="str">
        <f>VLOOKUP($C38,М!$B$1:$E$103,3,FALSE)</f>
        <v>б/р</v>
      </c>
      <c r="AN38" t="str">
        <f>VLOOKUP($C38,М!$B$1:$E$103,4,FALSE)</f>
        <v>т/к "Стрела"</v>
      </c>
    </row>
    <row r="39" spans="1:40" ht="12.75">
      <c r="A39" s="57">
        <v>37</v>
      </c>
      <c r="B39" s="94">
        <f t="shared" si="2"/>
        <v>37</v>
      </c>
      <c r="C39" s="2" t="s">
        <v>104</v>
      </c>
      <c r="D39" s="94">
        <v>1</v>
      </c>
      <c r="E39" s="20">
        <v>1</v>
      </c>
      <c r="F39" s="20"/>
      <c r="G39" s="20"/>
      <c r="H39" s="20">
        <v>1</v>
      </c>
      <c r="I39" s="20"/>
      <c r="J39" s="20"/>
      <c r="K39" s="20"/>
      <c r="L39" s="20">
        <v>1</v>
      </c>
      <c r="M39" s="20"/>
      <c r="N39" s="20"/>
      <c r="O39" s="20"/>
      <c r="P39" s="20">
        <v>1</v>
      </c>
      <c r="Q39" s="20">
        <v>1</v>
      </c>
      <c r="R39" s="20"/>
      <c r="S39" s="20"/>
      <c r="T39" s="20">
        <v>1</v>
      </c>
      <c r="U39" s="20"/>
      <c r="V39" s="20"/>
      <c r="W39" s="20"/>
      <c r="X39" s="20">
        <v>1</v>
      </c>
      <c r="Y39" s="20"/>
      <c r="Z39" s="20"/>
      <c r="AA39" s="20"/>
      <c r="AB39" s="2"/>
      <c r="AC39" s="2"/>
      <c r="AD39" s="2"/>
      <c r="AE39" s="2"/>
      <c r="AF39" s="2"/>
      <c r="AG39" s="2"/>
      <c r="AH39" s="2"/>
      <c r="AI39" s="5"/>
      <c r="AJ39" s="51">
        <f t="shared" si="3"/>
        <v>8</v>
      </c>
      <c r="AK39" s="52">
        <f t="shared" si="4"/>
        <v>133.3002146227526</v>
      </c>
      <c r="AL39">
        <f>VLOOKUP($C39,М!$B$1:$E$103,2,FALSE)</f>
        <v>2000</v>
      </c>
      <c r="AM39" t="str">
        <f>VLOOKUP($C39,М!$B$1:$E$103,3,FALSE)</f>
        <v>б/р</v>
      </c>
      <c r="AN39" t="str">
        <f>VLOOKUP($C39,М!$B$1:$E$103,4,FALSE)</f>
        <v>с/к "Спортэкс"</v>
      </c>
    </row>
    <row r="40" spans="1:40" ht="12.75">
      <c r="A40" s="58">
        <v>38</v>
      </c>
      <c r="B40" s="94">
        <f t="shared" si="2"/>
        <v>37</v>
      </c>
      <c r="C40" s="2" t="s">
        <v>119</v>
      </c>
      <c r="D40" s="94">
        <v>1</v>
      </c>
      <c r="E40" s="20">
        <v>1</v>
      </c>
      <c r="F40" s="20">
        <v>1</v>
      </c>
      <c r="G40" s="20"/>
      <c r="H40" s="20">
        <v>1</v>
      </c>
      <c r="I40" s="20"/>
      <c r="J40" s="20"/>
      <c r="K40" s="20"/>
      <c r="L40" s="20">
        <v>1</v>
      </c>
      <c r="M40" s="20"/>
      <c r="N40" s="20"/>
      <c r="O40" s="20"/>
      <c r="P40" s="20">
        <v>1</v>
      </c>
      <c r="Q40" s="20"/>
      <c r="R40" s="20"/>
      <c r="S40" s="20"/>
      <c r="T40" s="20">
        <v>1</v>
      </c>
      <c r="U40" s="20"/>
      <c r="V40" s="20"/>
      <c r="W40" s="20"/>
      <c r="X40" s="20">
        <v>1</v>
      </c>
      <c r="Y40" s="20"/>
      <c r="Z40" s="20"/>
      <c r="AA40" s="20"/>
      <c r="AB40" s="2"/>
      <c r="AC40" s="2"/>
      <c r="AD40" s="2"/>
      <c r="AE40" s="2"/>
      <c r="AF40" s="2"/>
      <c r="AG40" s="2"/>
      <c r="AH40" s="2"/>
      <c r="AI40" s="5"/>
      <c r="AJ40" s="51">
        <f t="shared" si="3"/>
        <v>8</v>
      </c>
      <c r="AK40" s="52">
        <f t="shared" si="4"/>
        <v>133.3002146227526</v>
      </c>
      <c r="AL40">
        <f>VLOOKUP($C40,М!$B$1:$E$103,2,FALSE)</f>
        <v>2003</v>
      </c>
      <c r="AM40" t="str">
        <f>VLOOKUP($C40,М!$B$1:$E$103,3,FALSE)</f>
        <v>б/р</v>
      </c>
      <c r="AN40" t="str">
        <f>VLOOKUP($C40,М!$B$1:$E$103,4,FALSE)</f>
        <v>Железногорск</v>
      </c>
    </row>
    <row r="41" spans="1:40" ht="12.75">
      <c r="A41" s="57">
        <v>39</v>
      </c>
      <c r="B41" s="94">
        <f t="shared" si="2"/>
        <v>39</v>
      </c>
      <c r="C41" s="2" t="s">
        <v>268</v>
      </c>
      <c r="D41" s="94">
        <v>1</v>
      </c>
      <c r="E41" s="20">
        <v>1</v>
      </c>
      <c r="F41" s="20"/>
      <c r="G41" s="20"/>
      <c r="H41" s="20">
        <v>1</v>
      </c>
      <c r="I41" s="20">
        <v>1</v>
      </c>
      <c r="J41" s="20"/>
      <c r="K41" s="20"/>
      <c r="L41" s="20">
        <v>1</v>
      </c>
      <c r="M41" s="20"/>
      <c r="N41" s="20"/>
      <c r="O41" s="20"/>
      <c r="P41" s="20">
        <v>1</v>
      </c>
      <c r="Q41" s="20"/>
      <c r="R41" s="20"/>
      <c r="S41" s="20"/>
      <c r="T41" s="20">
        <v>1</v>
      </c>
      <c r="U41" s="20"/>
      <c r="V41" s="20"/>
      <c r="W41" s="20"/>
      <c r="X41" s="20">
        <v>1</v>
      </c>
      <c r="Y41" s="20"/>
      <c r="Z41" s="20"/>
      <c r="AA41" s="20"/>
      <c r="AB41" s="2"/>
      <c r="AC41" s="2"/>
      <c r="AD41" s="2"/>
      <c r="AE41" s="2"/>
      <c r="AF41" s="2"/>
      <c r="AG41" s="2"/>
      <c r="AH41" s="2"/>
      <c r="AI41" s="5"/>
      <c r="AJ41" s="51">
        <f t="shared" si="3"/>
        <v>8</v>
      </c>
      <c r="AK41" s="52">
        <f t="shared" si="4"/>
        <v>132.5889770694098</v>
      </c>
      <c r="AL41">
        <f>VLOOKUP($C41,М!$B$1:$E$103,2,FALSE)</f>
        <v>2001</v>
      </c>
      <c r="AM41" t="str">
        <f>VLOOKUP($C41,М!$B$1:$E$103,3,FALSE)</f>
        <v>б/р</v>
      </c>
      <c r="AN41" t="str">
        <f>VLOOKUP($C41,М!$B$1:$E$103,4,FALSE)</f>
        <v>с/к "Буревестник"</v>
      </c>
    </row>
    <row r="42" spans="1:40" ht="12.75">
      <c r="A42" s="58">
        <v>40</v>
      </c>
      <c r="B42" s="94">
        <f t="shared" si="2"/>
        <v>39</v>
      </c>
      <c r="C42" s="2" t="s">
        <v>68</v>
      </c>
      <c r="D42" s="94">
        <v>1</v>
      </c>
      <c r="E42" s="20">
        <v>1</v>
      </c>
      <c r="F42" s="20"/>
      <c r="G42" s="20"/>
      <c r="H42" s="20">
        <v>1</v>
      </c>
      <c r="I42" s="20">
        <v>1</v>
      </c>
      <c r="J42" s="20"/>
      <c r="K42" s="20"/>
      <c r="L42" s="20">
        <v>1</v>
      </c>
      <c r="M42" s="20"/>
      <c r="N42" s="20"/>
      <c r="O42" s="20"/>
      <c r="P42" s="20">
        <v>1</v>
      </c>
      <c r="Q42" s="20"/>
      <c r="R42" s="20"/>
      <c r="S42" s="20"/>
      <c r="T42" s="20">
        <v>1</v>
      </c>
      <c r="U42" s="20"/>
      <c r="V42" s="20"/>
      <c r="W42" s="20"/>
      <c r="X42" s="20">
        <v>1</v>
      </c>
      <c r="Y42" s="20"/>
      <c r="Z42" s="20"/>
      <c r="AA42" s="11"/>
      <c r="AB42" s="2"/>
      <c r="AC42" s="2"/>
      <c r="AD42" s="2"/>
      <c r="AE42" s="2"/>
      <c r="AF42" s="2"/>
      <c r="AG42" s="2"/>
      <c r="AH42" s="2"/>
      <c r="AI42" s="5"/>
      <c r="AJ42" s="51">
        <f t="shared" si="3"/>
        <v>8</v>
      </c>
      <c r="AK42" s="52">
        <f t="shared" si="4"/>
        <v>132.5889770694098</v>
      </c>
      <c r="AL42">
        <f>VLOOKUP($C42,М!$B$1:$E$103,2,FALSE)</f>
        <v>2004</v>
      </c>
      <c r="AM42" t="str">
        <f>VLOOKUP($C42,М!$B$1:$E$103,3,FALSE)</f>
        <v>б/р</v>
      </c>
      <c r="AN42" t="str">
        <f>VLOOKUP($C42,М!$B$1:$E$103,4,FALSE)</f>
        <v>с/к "Спортэкс"</v>
      </c>
    </row>
    <row r="43" spans="1:40" ht="12.75">
      <c r="A43" s="57">
        <v>41</v>
      </c>
      <c r="B43" s="94">
        <f t="shared" si="2"/>
        <v>39</v>
      </c>
      <c r="C43" s="2" t="s">
        <v>260</v>
      </c>
      <c r="D43" s="94">
        <v>1</v>
      </c>
      <c r="E43" s="20">
        <v>1</v>
      </c>
      <c r="F43" s="20"/>
      <c r="G43" s="20"/>
      <c r="H43" s="20">
        <v>1</v>
      </c>
      <c r="I43" s="20">
        <v>1</v>
      </c>
      <c r="J43" s="20"/>
      <c r="K43" s="20"/>
      <c r="L43" s="20">
        <v>1</v>
      </c>
      <c r="M43" s="20"/>
      <c r="N43" s="20"/>
      <c r="O43" s="20"/>
      <c r="P43" s="20">
        <v>1</v>
      </c>
      <c r="Q43" s="20"/>
      <c r="R43" s="20"/>
      <c r="S43" s="20"/>
      <c r="T43" s="20">
        <v>1</v>
      </c>
      <c r="U43" s="20"/>
      <c r="V43" s="20"/>
      <c r="W43" s="20"/>
      <c r="X43" s="20">
        <v>1</v>
      </c>
      <c r="Y43" s="20"/>
      <c r="Z43" s="20"/>
      <c r="AA43" s="11"/>
      <c r="AB43" s="2"/>
      <c r="AC43" s="2"/>
      <c r="AD43" s="2"/>
      <c r="AE43" s="2"/>
      <c r="AF43" s="2"/>
      <c r="AG43" s="2"/>
      <c r="AH43" s="2"/>
      <c r="AI43" s="5"/>
      <c r="AJ43" s="51">
        <f t="shared" si="3"/>
        <v>8</v>
      </c>
      <c r="AK43" s="52">
        <f t="shared" si="4"/>
        <v>132.5889770694098</v>
      </c>
      <c r="AL43">
        <f>VLOOKUP($C43,М!$B$1:$E$103,2,FALSE)</f>
        <v>2006</v>
      </c>
      <c r="AM43" t="str">
        <f>VLOOKUP($C43,М!$B$1:$E$103,3,FALSE)</f>
        <v>б/р</v>
      </c>
      <c r="AN43" t="str">
        <f>VLOOKUP($C43,М!$B$1:$E$103,4,FALSE)</f>
        <v>с/к "Спортэкс"</v>
      </c>
    </row>
    <row r="44" spans="1:40" ht="12.75">
      <c r="A44" s="58">
        <v>42</v>
      </c>
      <c r="B44" s="94">
        <f t="shared" si="2"/>
        <v>42</v>
      </c>
      <c r="C44" s="2" t="s">
        <v>254</v>
      </c>
      <c r="D44" s="94"/>
      <c r="E44" s="20"/>
      <c r="F44" s="20"/>
      <c r="G44" s="20"/>
      <c r="H44" s="20">
        <v>1</v>
      </c>
      <c r="I44" s="20">
        <v>1</v>
      </c>
      <c r="J44" s="20"/>
      <c r="K44" s="20"/>
      <c r="L44" s="20">
        <v>1</v>
      </c>
      <c r="M44" s="20"/>
      <c r="N44" s="20"/>
      <c r="O44" s="20"/>
      <c r="P44" s="20">
        <v>1</v>
      </c>
      <c r="Q44" s="20">
        <v>1</v>
      </c>
      <c r="R44" s="20"/>
      <c r="S44" s="20"/>
      <c r="T44" s="20">
        <v>1</v>
      </c>
      <c r="U44" s="20"/>
      <c r="V44" s="20"/>
      <c r="W44" s="20"/>
      <c r="X44" s="20">
        <v>1</v>
      </c>
      <c r="Y44" s="20"/>
      <c r="Z44" s="20"/>
      <c r="AA44" s="20"/>
      <c r="AB44" s="2"/>
      <c r="AC44" s="2"/>
      <c r="AD44" s="2"/>
      <c r="AE44" s="2"/>
      <c r="AF44" s="2"/>
      <c r="AG44" s="2"/>
      <c r="AH44" s="2"/>
      <c r="AI44" s="5"/>
      <c r="AJ44" s="51">
        <f t="shared" si="3"/>
        <v>7</v>
      </c>
      <c r="AK44" s="52">
        <f t="shared" si="4"/>
        <v>130.2911095816689</v>
      </c>
      <c r="AL44">
        <f>VLOOKUP($C44,М!$B$1:$E$103,2,FALSE)</f>
        <v>2002</v>
      </c>
      <c r="AM44">
        <f>VLOOKUP($C44,М!$B$1:$E$103,3,FALSE)</f>
        <v>3</v>
      </c>
      <c r="AN44" t="str">
        <f>VLOOKUP($C44,М!$B$1:$E$103,4,FALSE)</f>
        <v>Абакан</v>
      </c>
    </row>
    <row r="45" spans="1:40" ht="12.75">
      <c r="A45" s="57">
        <v>43</v>
      </c>
      <c r="B45" s="94">
        <f t="shared" si="2"/>
        <v>43</v>
      </c>
      <c r="C45" s="2" t="s">
        <v>162</v>
      </c>
      <c r="D45" s="94">
        <v>1</v>
      </c>
      <c r="E45" s="20">
        <v>1</v>
      </c>
      <c r="F45" s="20">
        <v>1</v>
      </c>
      <c r="G45" s="20"/>
      <c r="H45" s="20">
        <v>1</v>
      </c>
      <c r="I45" s="20"/>
      <c r="J45" s="20"/>
      <c r="K45" s="20"/>
      <c r="L45" s="20"/>
      <c r="M45" s="20"/>
      <c r="N45" s="20"/>
      <c r="O45" s="20"/>
      <c r="P45" s="20">
        <v>1</v>
      </c>
      <c r="Q45" s="20"/>
      <c r="R45" s="20"/>
      <c r="S45" s="20"/>
      <c r="T45" s="20">
        <v>1</v>
      </c>
      <c r="U45" s="20"/>
      <c r="V45" s="20"/>
      <c r="W45" s="20"/>
      <c r="X45" s="20">
        <v>1</v>
      </c>
      <c r="Y45" s="20"/>
      <c r="Z45" s="20"/>
      <c r="AA45" s="20"/>
      <c r="AB45" s="2"/>
      <c r="AC45" s="2"/>
      <c r="AD45" s="2"/>
      <c r="AE45" s="2"/>
      <c r="AF45" s="2"/>
      <c r="AG45" s="2"/>
      <c r="AH45" s="2"/>
      <c r="AI45" s="5"/>
      <c r="AJ45" s="51">
        <f t="shared" si="3"/>
        <v>7</v>
      </c>
      <c r="AK45" s="52">
        <f t="shared" si="4"/>
        <v>112.46688128941929</v>
      </c>
      <c r="AL45">
        <f>VLOOKUP($C45,М!$B$1:$E$103,2,FALSE)</f>
        <v>2002</v>
      </c>
      <c r="AM45" t="str">
        <f>VLOOKUP($C45,М!$B$1:$E$103,3,FALSE)</f>
        <v>б/р</v>
      </c>
      <c r="AN45" t="str">
        <f>VLOOKUP($C45,М!$B$1:$E$103,4,FALSE)</f>
        <v>ДООЦ-1</v>
      </c>
    </row>
    <row r="46" spans="1:40" ht="12.75">
      <c r="A46" s="58">
        <v>44</v>
      </c>
      <c r="B46" s="94">
        <f t="shared" si="2"/>
        <v>43</v>
      </c>
      <c r="C46" s="2" t="s">
        <v>96</v>
      </c>
      <c r="D46" s="94">
        <v>1</v>
      </c>
      <c r="E46" s="20">
        <v>1</v>
      </c>
      <c r="F46" s="20">
        <v>1</v>
      </c>
      <c r="G46" s="20"/>
      <c r="H46" s="20">
        <v>1</v>
      </c>
      <c r="I46" s="20"/>
      <c r="J46" s="20"/>
      <c r="K46" s="20"/>
      <c r="L46" s="20"/>
      <c r="M46" s="20"/>
      <c r="N46" s="20"/>
      <c r="O46" s="20"/>
      <c r="P46" s="20">
        <v>1</v>
      </c>
      <c r="Q46" s="20"/>
      <c r="R46" s="20"/>
      <c r="S46" s="20"/>
      <c r="T46" s="20">
        <v>1</v>
      </c>
      <c r="U46" s="20"/>
      <c r="V46" s="20"/>
      <c r="W46" s="20"/>
      <c r="X46" s="20">
        <v>1</v>
      </c>
      <c r="Y46" s="20"/>
      <c r="Z46" s="20"/>
      <c r="AA46" s="20"/>
      <c r="AB46" s="2"/>
      <c r="AC46" s="2"/>
      <c r="AD46" s="2"/>
      <c r="AE46" s="2"/>
      <c r="AF46" s="2"/>
      <c r="AG46" s="2"/>
      <c r="AH46" s="2"/>
      <c r="AI46" s="5"/>
      <c r="AJ46" s="51">
        <f t="shared" si="3"/>
        <v>7</v>
      </c>
      <c r="AK46" s="52">
        <f t="shared" si="4"/>
        <v>112.46688128941929</v>
      </c>
      <c r="AL46">
        <f>VLOOKUP($C46,М!$B$1:$E$103,2,FALSE)</f>
        <v>2002</v>
      </c>
      <c r="AM46" t="str">
        <f>VLOOKUP($C46,М!$B$1:$E$103,3,FALSE)</f>
        <v>б/р</v>
      </c>
      <c r="AN46" t="str">
        <f>VLOOKUP($C46,М!$B$1:$E$103,4,FALSE)</f>
        <v>ДООЦ-1</v>
      </c>
    </row>
    <row r="47" spans="1:40" ht="12.75">
      <c r="A47" s="57">
        <v>45</v>
      </c>
      <c r="B47" s="94">
        <f t="shared" si="2"/>
        <v>43</v>
      </c>
      <c r="C47" s="2" t="s">
        <v>124</v>
      </c>
      <c r="D47" s="94">
        <v>1</v>
      </c>
      <c r="E47" s="20">
        <v>1</v>
      </c>
      <c r="F47" s="20">
        <v>1</v>
      </c>
      <c r="G47" s="20"/>
      <c r="H47" s="20">
        <v>1</v>
      </c>
      <c r="I47" s="20"/>
      <c r="J47" s="20"/>
      <c r="K47" s="20"/>
      <c r="L47" s="20"/>
      <c r="M47" s="20"/>
      <c r="N47" s="20"/>
      <c r="O47" s="20"/>
      <c r="P47" s="20">
        <v>1</v>
      </c>
      <c r="Q47" s="20"/>
      <c r="R47" s="20"/>
      <c r="S47" s="20"/>
      <c r="T47" s="20">
        <v>1</v>
      </c>
      <c r="U47" s="20"/>
      <c r="V47" s="20"/>
      <c r="W47" s="20"/>
      <c r="X47" s="20">
        <v>1</v>
      </c>
      <c r="Y47" s="20"/>
      <c r="Z47" s="20"/>
      <c r="AA47" s="11"/>
      <c r="AB47" s="2"/>
      <c r="AC47" s="2"/>
      <c r="AD47" s="2"/>
      <c r="AE47" s="2"/>
      <c r="AF47" s="2"/>
      <c r="AG47" s="2"/>
      <c r="AH47" s="2"/>
      <c r="AI47" s="5"/>
      <c r="AJ47" s="51">
        <f t="shared" si="3"/>
        <v>7</v>
      </c>
      <c r="AK47" s="52">
        <f t="shared" si="4"/>
        <v>112.46688128941929</v>
      </c>
      <c r="AL47">
        <f>VLOOKUP($C47,М!$B$1:$E$103,2,FALSE)</f>
        <v>2004</v>
      </c>
      <c r="AM47" t="str">
        <f>VLOOKUP($C47,М!$B$1:$E$103,3,FALSE)</f>
        <v>б/р</v>
      </c>
      <c r="AN47" t="str">
        <f>VLOOKUP($C47,М!$B$1:$E$103,4,FALSE)</f>
        <v>Минусинск</v>
      </c>
    </row>
    <row r="48" spans="1:40" ht="12.75">
      <c r="A48" s="58">
        <v>46</v>
      </c>
      <c r="B48" s="94">
        <f t="shared" si="2"/>
        <v>46</v>
      </c>
      <c r="C48" s="2" t="s">
        <v>83</v>
      </c>
      <c r="D48" s="94">
        <v>1</v>
      </c>
      <c r="E48" s="20">
        <v>1</v>
      </c>
      <c r="F48" s="20"/>
      <c r="G48" s="20"/>
      <c r="H48" s="20">
        <v>1</v>
      </c>
      <c r="I48" s="20"/>
      <c r="J48" s="20"/>
      <c r="K48" s="20"/>
      <c r="L48" s="20">
        <v>1</v>
      </c>
      <c r="M48" s="20"/>
      <c r="N48" s="20"/>
      <c r="O48" s="20"/>
      <c r="P48" s="20">
        <v>1</v>
      </c>
      <c r="Q48" s="20"/>
      <c r="R48" s="20"/>
      <c r="S48" s="20"/>
      <c r="T48" s="20">
        <v>1</v>
      </c>
      <c r="U48" s="20"/>
      <c r="V48" s="20"/>
      <c r="W48" s="20"/>
      <c r="X48" s="20">
        <v>1</v>
      </c>
      <c r="Y48" s="20"/>
      <c r="Z48" s="20"/>
      <c r="AA48" s="20"/>
      <c r="AB48" s="2"/>
      <c r="AC48" s="2"/>
      <c r="AD48" s="2"/>
      <c r="AE48" s="2"/>
      <c r="AF48" s="2"/>
      <c r="AG48" s="2"/>
      <c r="AH48" s="2"/>
      <c r="AI48" s="5"/>
      <c r="AJ48" s="51">
        <f t="shared" si="3"/>
        <v>7</v>
      </c>
      <c r="AK48" s="52">
        <f t="shared" si="4"/>
        <v>106.27318759572557</v>
      </c>
      <c r="AL48">
        <f>VLOOKUP($C48,М!$B$1:$E$103,2,FALSE)</f>
        <v>2001</v>
      </c>
      <c r="AM48" t="str">
        <f>VLOOKUP($C48,М!$B$1:$E$103,3,FALSE)</f>
        <v>б/р</v>
      </c>
      <c r="AN48" t="str">
        <f>VLOOKUP($C48,М!$B$1:$E$103,4,FALSE)</f>
        <v>т/к "Стрела"</v>
      </c>
    </row>
    <row r="49" spans="1:40" ht="12.75">
      <c r="A49" s="57">
        <v>47</v>
      </c>
      <c r="B49" s="94">
        <f t="shared" si="2"/>
        <v>46</v>
      </c>
      <c r="C49" s="2" t="s">
        <v>131</v>
      </c>
      <c r="D49" s="94">
        <v>1</v>
      </c>
      <c r="E49" s="20">
        <v>1</v>
      </c>
      <c r="F49" s="20"/>
      <c r="G49" s="20"/>
      <c r="H49" s="20">
        <v>1</v>
      </c>
      <c r="I49" s="20"/>
      <c r="J49" s="20"/>
      <c r="K49" s="20"/>
      <c r="L49" s="20">
        <v>1</v>
      </c>
      <c r="M49" s="20"/>
      <c r="N49" s="20"/>
      <c r="O49" s="20"/>
      <c r="P49" s="20">
        <v>1</v>
      </c>
      <c r="Q49" s="20"/>
      <c r="R49" s="20"/>
      <c r="S49" s="20"/>
      <c r="T49" s="20">
        <v>1</v>
      </c>
      <c r="U49" s="20"/>
      <c r="V49" s="20"/>
      <c r="W49" s="20"/>
      <c r="X49" s="20">
        <v>1</v>
      </c>
      <c r="Y49" s="20"/>
      <c r="Z49" s="20"/>
      <c r="AA49" s="20"/>
      <c r="AB49" s="2"/>
      <c r="AC49" s="2"/>
      <c r="AD49" s="2"/>
      <c r="AE49" s="2"/>
      <c r="AF49" s="2"/>
      <c r="AG49" s="2"/>
      <c r="AH49" s="2"/>
      <c r="AI49" s="5"/>
      <c r="AJ49" s="51">
        <f t="shared" si="3"/>
        <v>7</v>
      </c>
      <c r="AK49" s="52">
        <f t="shared" si="4"/>
        <v>106.27318759572557</v>
      </c>
      <c r="AL49">
        <f>VLOOKUP($C49,М!$B$1:$E$103,2,FALSE)</f>
        <v>2000</v>
      </c>
      <c r="AM49" t="str">
        <f>VLOOKUP($C49,М!$B$1:$E$103,3,FALSE)</f>
        <v>б/р</v>
      </c>
      <c r="AN49" t="str">
        <f>VLOOKUP($C49,М!$B$1:$E$103,4,FALSE)</f>
        <v>т/к "Стрела"</v>
      </c>
    </row>
    <row r="50" spans="1:40" ht="12.75">
      <c r="A50" s="58">
        <v>48</v>
      </c>
      <c r="B50" s="94">
        <f t="shared" si="2"/>
        <v>46</v>
      </c>
      <c r="C50" s="2" t="s">
        <v>110</v>
      </c>
      <c r="D50" s="94">
        <v>1</v>
      </c>
      <c r="E50" s="20">
        <v>1</v>
      </c>
      <c r="F50" s="20"/>
      <c r="G50" s="20"/>
      <c r="H50" s="20">
        <v>1</v>
      </c>
      <c r="I50" s="20"/>
      <c r="J50" s="20"/>
      <c r="K50" s="20"/>
      <c r="L50" s="20">
        <v>1</v>
      </c>
      <c r="M50" s="20"/>
      <c r="N50" s="20"/>
      <c r="O50" s="20"/>
      <c r="P50" s="20">
        <v>1</v>
      </c>
      <c r="Q50" s="20"/>
      <c r="R50" s="20"/>
      <c r="S50" s="20"/>
      <c r="T50" s="20">
        <v>1</v>
      </c>
      <c r="U50" s="20"/>
      <c r="V50" s="20"/>
      <c r="W50" s="20"/>
      <c r="X50" s="20">
        <v>1</v>
      </c>
      <c r="Y50" s="20"/>
      <c r="Z50" s="20"/>
      <c r="AA50" s="11"/>
      <c r="AB50" s="2"/>
      <c r="AC50" s="2"/>
      <c r="AD50" s="2"/>
      <c r="AE50" s="2"/>
      <c r="AF50" s="2"/>
      <c r="AG50" s="2"/>
      <c r="AH50" s="2"/>
      <c r="AI50" s="5"/>
      <c r="AJ50" s="51">
        <f t="shared" si="3"/>
        <v>7</v>
      </c>
      <c r="AK50" s="52">
        <f t="shared" si="4"/>
        <v>106.27318759572557</v>
      </c>
      <c r="AL50">
        <f>VLOOKUP($C50,М!$B$1:$E$103,2,FALSE)</f>
        <v>2005</v>
      </c>
      <c r="AM50" t="str">
        <f>VLOOKUP($C50,М!$B$1:$E$103,3,FALSE)</f>
        <v>б/р</v>
      </c>
      <c r="AN50" t="str">
        <f>VLOOKUP($C50,М!$B$1:$E$103,4,FALSE)</f>
        <v>ДООЦ-1</v>
      </c>
    </row>
    <row r="51" spans="1:40" ht="12.75">
      <c r="A51" s="57">
        <v>49</v>
      </c>
      <c r="B51" s="94">
        <f t="shared" si="2"/>
        <v>49</v>
      </c>
      <c r="C51" s="2" t="s">
        <v>257</v>
      </c>
      <c r="D51" s="94"/>
      <c r="E51" s="20"/>
      <c r="F51" s="20"/>
      <c r="G51" s="20"/>
      <c r="H51" s="20">
        <v>1</v>
      </c>
      <c r="I51" s="20">
        <v>1</v>
      </c>
      <c r="J51" s="20"/>
      <c r="K51" s="20"/>
      <c r="L51" s="20">
        <v>1</v>
      </c>
      <c r="M51" s="20"/>
      <c r="N51" s="20"/>
      <c r="O51" s="20"/>
      <c r="P51" s="20">
        <v>1</v>
      </c>
      <c r="Q51" s="20"/>
      <c r="R51" s="20"/>
      <c r="S51" s="20"/>
      <c r="T51" s="20">
        <v>1</v>
      </c>
      <c r="U51" s="20"/>
      <c r="V51" s="20"/>
      <c r="W51" s="20"/>
      <c r="X51" s="20">
        <v>1</v>
      </c>
      <c r="Y51" s="20"/>
      <c r="Z51" s="20"/>
      <c r="AA51" s="20"/>
      <c r="AB51" s="2"/>
      <c r="AC51" s="2"/>
      <c r="AD51" s="2"/>
      <c r="AE51" s="2"/>
      <c r="AF51" s="2"/>
      <c r="AG51" s="2"/>
      <c r="AH51" s="2"/>
      <c r="AI51" s="5"/>
      <c r="AJ51" s="51">
        <f t="shared" si="3"/>
        <v>6</v>
      </c>
      <c r="AK51" s="52">
        <f t="shared" si="4"/>
        <v>103.26408255464187</v>
      </c>
      <c r="AL51">
        <f>VLOOKUP($C51,М!$B$1:$E$103,2,FALSE)</f>
        <v>2000</v>
      </c>
      <c r="AM51" t="str">
        <f>VLOOKUP($C51,М!$B$1:$E$103,3,FALSE)</f>
        <v>б/р</v>
      </c>
      <c r="AN51" t="str">
        <f>VLOOKUP($C51,М!$B$1:$E$103,4,FALSE)</f>
        <v>Сосновоборск</v>
      </c>
    </row>
    <row r="52" spans="1:40" ht="12.75">
      <c r="A52" s="58">
        <v>50</v>
      </c>
      <c r="B52" s="94">
        <f t="shared" si="2"/>
        <v>50</v>
      </c>
      <c r="C52" s="2" t="s">
        <v>77</v>
      </c>
      <c r="D52" s="94">
        <v>1</v>
      </c>
      <c r="E52" s="20">
        <v>1</v>
      </c>
      <c r="F52" s="20"/>
      <c r="G52" s="20"/>
      <c r="H52" s="20">
        <v>1</v>
      </c>
      <c r="I52" s="20"/>
      <c r="J52" s="20"/>
      <c r="K52" s="20"/>
      <c r="L52" s="20">
        <v>1</v>
      </c>
      <c r="M52" s="20"/>
      <c r="N52" s="20"/>
      <c r="O52" s="20"/>
      <c r="P52" s="20">
        <v>1</v>
      </c>
      <c r="Q52" s="20"/>
      <c r="R52" s="20"/>
      <c r="S52" s="20"/>
      <c r="T52" s="20">
        <v>1</v>
      </c>
      <c r="U52" s="20"/>
      <c r="V52" s="20"/>
      <c r="W52" s="20"/>
      <c r="X52" s="20"/>
      <c r="Y52" s="20"/>
      <c r="Z52" s="20"/>
      <c r="AA52" s="20"/>
      <c r="AB52" s="2"/>
      <c r="AC52" s="2"/>
      <c r="AD52" s="2"/>
      <c r="AE52" s="2"/>
      <c r="AF52" s="2"/>
      <c r="AG52" s="2"/>
      <c r="AH52" s="2"/>
      <c r="AI52" s="5"/>
      <c r="AJ52" s="51">
        <f t="shared" si="3"/>
        <v>6</v>
      </c>
      <c r="AK52" s="52">
        <f t="shared" si="4"/>
        <v>89.87974497277476</v>
      </c>
      <c r="AL52">
        <f>VLOOKUP($C52,М!$B$1:$E$103,2,FALSE)</f>
        <v>2001</v>
      </c>
      <c r="AM52" t="str">
        <f>VLOOKUP($C52,М!$B$1:$E$103,3,FALSE)</f>
        <v>б/р</v>
      </c>
      <c r="AN52" t="str">
        <f>VLOOKUP($C52,М!$B$1:$E$103,4,FALSE)</f>
        <v>т/к "Стрела"</v>
      </c>
    </row>
    <row r="53" spans="1:40" ht="12.75">
      <c r="A53" s="57">
        <v>51</v>
      </c>
      <c r="B53" s="94">
        <f t="shared" si="2"/>
        <v>51</v>
      </c>
      <c r="C53" s="2" t="s">
        <v>70</v>
      </c>
      <c r="D53" s="94">
        <v>1</v>
      </c>
      <c r="E53" s="20">
        <v>1</v>
      </c>
      <c r="F53" s="20"/>
      <c r="G53" s="20"/>
      <c r="H53" s="20">
        <v>1</v>
      </c>
      <c r="I53" s="20"/>
      <c r="J53" s="20"/>
      <c r="K53" s="20"/>
      <c r="L53" s="20"/>
      <c r="M53" s="20"/>
      <c r="N53" s="20"/>
      <c r="O53" s="20"/>
      <c r="P53" s="20">
        <v>1</v>
      </c>
      <c r="Q53" s="20"/>
      <c r="R53" s="20"/>
      <c r="S53" s="20"/>
      <c r="T53" s="20">
        <v>1</v>
      </c>
      <c r="U53" s="20"/>
      <c r="V53" s="20"/>
      <c r="W53" s="20"/>
      <c r="X53" s="20">
        <v>1</v>
      </c>
      <c r="Y53" s="20"/>
      <c r="Z53" s="20"/>
      <c r="AA53" s="20"/>
      <c r="AB53" s="2"/>
      <c r="AC53" s="2"/>
      <c r="AD53" s="2"/>
      <c r="AE53" s="2"/>
      <c r="AF53" s="2"/>
      <c r="AG53" s="2"/>
      <c r="AH53" s="2"/>
      <c r="AI53" s="5"/>
      <c r="AJ53" s="51">
        <f t="shared" si="3"/>
        <v>6</v>
      </c>
      <c r="AK53" s="52">
        <f t="shared" si="4"/>
        <v>85.43985426239226</v>
      </c>
      <c r="AL53">
        <f>VLOOKUP($C53,М!$B$1:$E$103,2,FALSE)</f>
        <v>2000</v>
      </c>
      <c r="AM53" t="str">
        <f>VLOOKUP($C53,М!$B$1:$E$103,3,FALSE)</f>
        <v>б/р</v>
      </c>
      <c r="AN53" t="str">
        <f>VLOOKUP($C53,М!$B$1:$E$103,4,FALSE)</f>
        <v>Сосновоборск</v>
      </c>
    </row>
    <row r="54" spans="1:40" ht="12.75">
      <c r="A54" s="58">
        <v>52</v>
      </c>
      <c r="B54" s="94">
        <f t="shared" si="2"/>
        <v>51</v>
      </c>
      <c r="C54" s="2" t="s">
        <v>160</v>
      </c>
      <c r="D54" s="94">
        <v>1</v>
      </c>
      <c r="E54" s="20">
        <v>1</v>
      </c>
      <c r="F54" s="20"/>
      <c r="G54" s="20"/>
      <c r="H54" s="20">
        <v>1</v>
      </c>
      <c r="I54" s="20"/>
      <c r="J54" s="20"/>
      <c r="K54" s="20"/>
      <c r="L54" s="20"/>
      <c r="M54" s="20"/>
      <c r="N54" s="20"/>
      <c r="O54" s="20"/>
      <c r="P54" s="20">
        <v>1</v>
      </c>
      <c r="Q54" s="20"/>
      <c r="R54" s="20"/>
      <c r="S54" s="20"/>
      <c r="T54" s="20">
        <v>1</v>
      </c>
      <c r="U54" s="20"/>
      <c r="V54" s="20"/>
      <c r="W54" s="20"/>
      <c r="X54" s="20">
        <v>1</v>
      </c>
      <c r="Y54" s="20"/>
      <c r="Z54" s="20"/>
      <c r="AA54" s="20"/>
      <c r="AB54" s="2"/>
      <c r="AC54" s="2"/>
      <c r="AD54" s="2"/>
      <c r="AE54" s="2"/>
      <c r="AF54" s="2"/>
      <c r="AG54" s="2"/>
      <c r="AH54" s="2"/>
      <c r="AI54" s="5"/>
      <c r="AJ54" s="51">
        <f t="shared" si="3"/>
        <v>6</v>
      </c>
      <c r="AK54" s="52">
        <f t="shared" si="4"/>
        <v>85.43985426239226</v>
      </c>
      <c r="AL54">
        <f>VLOOKUP($C54,М!$B$1:$E$103,2,FALSE)</f>
        <v>2000</v>
      </c>
      <c r="AM54" t="str">
        <f>VLOOKUP($C54,М!$B$1:$E$103,3,FALSE)</f>
        <v>б/р</v>
      </c>
      <c r="AN54" t="str">
        <f>VLOOKUP($C54,М!$B$1:$E$103,4,FALSE)</f>
        <v>неизв</v>
      </c>
    </row>
    <row r="55" spans="1:40" ht="12.75">
      <c r="A55" s="57">
        <v>53</v>
      </c>
      <c r="B55" s="94">
        <f t="shared" si="2"/>
        <v>51</v>
      </c>
      <c r="C55" s="2" t="s">
        <v>115</v>
      </c>
      <c r="D55" s="94">
        <v>1</v>
      </c>
      <c r="E55" s="20">
        <v>1</v>
      </c>
      <c r="F55" s="20"/>
      <c r="G55" s="20"/>
      <c r="H55" s="20">
        <v>1</v>
      </c>
      <c r="I55" s="20"/>
      <c r="J55" s="20"/>
      <c r="K55" s="20"/>
      <c r="L55" s="20"/>
      <c r="M55" s="20"/>
      <c r="N55" s="20"/>
      <c r="O55" s="20"/>
      <c r="P55" s="20">
        <v>1</v>
      </c>
      <c r="Q55" s="20"/>
      <c r="R55" s="20"/>
      <c r="S55" s="20"/>
      <c r="T55" s="20">
        <v>1</v>
      </c>
      <c r="U55" s="20"/>
      <c r="V55" s="20"/>
      <c r="W55" s="20"/>
      <c r="X55" s="20">
        <v>1</v>
      </c>
      <c r="Y55" s="20"/>
      <c r="Z55" s="20"/>
      <c r="AA55" s="20"/>
      <c r="AB55" s="2"/>
      <c r="AC55" s="2"/>
      <c r="AD55" s="2"/>
      <c r="AE55" s="2"/>
      <c r="AF55" s="2"/>
      <c r="AG55" s="2"/>
      <c r="AH55" s="2"/>
      <c r="AI55" s="5"/>
      <c r="AJ55" s="51">
        <f t="shared" si="3"/>
        <v>6</v>
      </c>
      <c r="AK55" s="52">
        <f t="shared" si="4"/>
        <v>85.43985426239226</v>
      </c>
      <c r="AL55">
        <f>VLOOKUP($C55,М!$B$1:$E$103,2,FALSE)</f>
        <v>2001</v>
      </c>
      <c r="AM55" t="str">
        <f>VLOOKUP($C55,М!$B$1:$E$103,3,FALSE)</f>
        <v>б/р</v>
      </c>
      <c r="AN55" t="str">
        <f>VLOOKUP($C55,М!$B$1:$E$103,4,FALSE)</f>
        <v>т/к "Стрела"</v>
      </c>
    </row>
    <row r="56" spans="1:40" ht="12.75">
      <c r="A56" s="58">
        <v>54</v>
      </c>
      <c r="B56" s="94">
        <f t="shared" si="2"/>
        <v>51</v>
      </c>
      <c r="C56" s="2" t="s">
        <v>117</v>
      </c>
      <c r="D56" s="94">
        <v>1</v>
      </c>
      <c r="E56" s="20">
        <v>1</v>
      </c>
      <c r="F56" s="20"/>
      <c r="G56" s="20"/>
      <c r="H56" s="20">
        <v>1</v>
      </c>
      <c r="I56" s="20"/>
      <c r="J56" s="20"/>
      <c r="K56" s="20"/>
      <c r="L56" s="20"/>
      <c r="M56" s="20"/>
      <c r="N56" s="20"/>
      <c r="O56" s="20"/>
      <c r="P56" s="20">
        <v>1</v>
      </c>
      <c r="Q56" s="20"/>
      <c r="R56" s="20"/>
      <c r="S56" s="20"/>
      <c r="T56" s="20">
        <v>1</v>
      </c>
      <c r="U56" s="20"/>
      <c r="V56" s="20"/>
      <c r="W56" s="20"/>
      <c r="X56" s="20">
        <v>1</v>
      </c>
      <c r="Y56" s="20"/>
      <c r="Z56" s="20"/>
      <c r="AA56" s="20"/>
      <c r="AB56" s="2"/>
      <c r="AC56" s="2"/>
      <c r="AD56" s="2"/>
      <c r="AE56" s="2"/>
      <c r="AF56" s="2"/>
      <c r="AG56" s="2"/>
      <c r="AH56" s="2"/>
      <c r="AI56" s="5"/>
      <c r="AJ56" s="51">
        <f t="shared" si="3"/>
        <v>6</v>
      </c>
      <c r="AK56" s="52">
        <f t="shared" si="4"/>
        <v>85.43985426239226</v>
      </c>
      <c r="AL56">
        <f>VLOOKUP($C56,М!$B$1:$E$103,2,FALSE)</f>
        <v>2003</v>
      </c>
      <c r="AM56" t="str">
        <f>VLOOKUP($C56,М!$B$1:$E$103,3,FALSE)</f>
        <v>б/р</v>
      </c>
      <c r="AN56" t="str">
        <f>VLOOKUP($C56,М!$B$1:$E$103,4,FALSE)</f>
        <v>Сосновоборск</v>
      </c>
    </row>
    <row r="57" spans="1:40" ht="12.75">
      <c r="A57" s="57">
        <v>55</v>
      </c>
      <c r="B57" s="94">
        <f t="shared" si="2"/>
        <v>51</v>
      </c>
      <c r="C57" s="2" t="s">
        <v>86</v>
      </c>
      <c r="D57" s="94">
        <v>1</v>
      </c>
      <c r="E57" s="20">
        <v>1</v>
      </c>
      <c r="F57" s="20"/>
      <c r="G57" s="20"/>
      <c r="H57" s="20">
        <v>1</v>
      </c>
      <c r="I57" s="20"/>
      <c r="J57" s="20"/>
      <c r="K57" s="20"/>
      <c r="L57" s="20"/>
      <c r="M57" s="20"/>
      <c r="N57" s="20"/>
      <c r="O57" s="20"/>
      <c r="P57" s="20">
        <v>1</v>
      </c>
      <c r="Q57" s="20"/>
      <c r="R57" s="20"/>
      <c r="S57" s="20"/>
      <c r="T57" s="20">
        <v>1</v>
      </c>
      <c r="U57" s="20"/>
      <c r="V57" s="20"/>
      <c r="W57" s="20"/>
      <c r="X57" s="20">
        <v>1</v>
      </c>
      <c r="Y57" s="20"/>
      <c r="Z57" s="20"/>
      <c r="AA57" s="20"/>
      <c r="AB57" s="2"/>
      <c r="AC57" s="2"/>
      <c r="AD57" s="2"/>
      <c r="AE57" s="2"/>
      <c r="AF57" s="2"/>
      <c r="AG57" s="2"/>
      <c r="AH57" s="2"/>
      <c r="AI57" s="5"/>
      <c r="AJ57" s="51">
        <f t="shared" si="3"/>
        <v>6</v>
      </c>
      <c r="AK57" s="52">
        <f t="shared" si="4"/>
        <v>85.43985426239226</v>
      </c>
      <c r="AL57">
        <f>VLOOKUP($C57,М!$B$1:$E$103,2,FALSE)</f>
        <v>2003</v>
      </c>
      <c r="AM57" t="str">
        <f>VLOOKUP($C57,М!$B$1:$E$103,3,FALSE)</f>
        <v>б/р</v>
      </c>
      <c r="AN57" t="str">
        <f>VLOOKUP($C57,М!$B$1:$E$103,4,FALSE)</f>
        <v>лично</v>
      </c>
    </row>
    <row r="58" spans="1:40" ht="12.75">
      <c r="A58" s="58">
        <v>56</v>
      </c>
      <c r="B58" s="94">
        <f t="shared" si="2"/>
        <v>51</v>
      </c>
      <c r="C58" s="2" t="s">
        <v>84</v>
      </c>
      <c r="D58" s="94">
        <v>1</v>
      </c>
      <c r="E58" s="20">
        <v>1</v>
      </c>
      <c r="F58" s="20"/>
      <c r="G58" s="20"/>
      <c r="H58" s="20">
        <v>1</v>
      </c>
      <c r="I58" s="20"/>
      <c r="J58" s="20"/>
      <c r="K58" s="20"/>
      <c r="L58" s="20"/>
      <c r="M58" s="20"/>
      <c r="N58" s="20"/>
      <c r="O58" s="20"/>
      <c r="P58" s="20">
        <v>1</v>
      </c>
      <c r="Q58" s="20"/>
      <c r="R58" s="20"/>
      <c r="S58" s="20"/>
      <c r="T58" s="20">
        <v>1</v>
      </c>
      <c r="U58" s="20"/>
      <c r="V58" s="20"/>
      <c r="W58" s="20"/>
      <c r="X58" s="20">
        <v>1</v>
      </c>
      <c r="Y58" s="20"/>
      <c r="Z58" s="20"/>
      <c r="AA58" s="11"/>
      <c r="AB58" s="2"/>
      <c r="AC58" s="2"/>
      <c r="AD58" s="2"/>
      <c r="AE58" s="2"/>
      <c r="AF58" s="2"/>
      <c r="AG58" s="2"/>
      <c r="AH58" s="2"/>
      <c r="AI58" s="5"/>
      <c r="AJ58" s="51">
        <f t="shared" si="3"/>
        <v>6</v>
      </c>
      <c r="AK58" s="52">
        <f t="shared" si="4"/>
        <v>85.43985426239226</v>
      </c>
      <c r="AL58">
        <f>VLOOKUP($C58,М!$B$1:$E$103,2,FALSE)</f>
        <v>2004</v>
      </c>
      <c r="AM58" t="str">
        <f>VLOOKUP($C58,М!$B$1:$E$103,3,FALSE)</f>
        <v>3юн</v>
      </c>
      <c r="AN58" t="str">
        <f>VLOOKUP($C58,М!$B$1:$E$103,4,FALSE)</f>
        <v>Абакан</v>
      </c>
    </row>
    <row r="59" spans="1:40" ht="12.75">
      <c r="A59" s="57">
        <v>57</v>
      </c>
      <c r="B59" s="94">
        <f t="shared" si="2"/>
        <v>57</v>
      </c>
      <c r="C59" s="2" t="s">
        <v>94</v>
      </c>
      <c r="D59" s="94">
        <v>1</v>
      </c>
      <c r="E59" s="20"/>
      <c r="F59" s="20"/>
      <c r="G59" s="20"/>
      <c r="H59" s="20">
        <v>1</v>
      </c>
      <c r="I59" s="20">
        <v>1</v>
      </c>
      <c r="J59" s="20"/>
      <c r="K59" s="20"/>
      <c r="L59" s="20"/>
      <c r="M59" s="20"/>
      <c r="N59" s="20"/>
      <c r="O59" s="20"/>
      <c r="P59" s="20">
        <v>1</v>
      </c>
      <c r="Q59" s="20"/>
      <c r="R59" s="20"/>
      <c r="S59" s="20"/>
      <c r="T59" s="20">
        <v>1</v>
      </c>
      <c r="U59" s="20"/>
      <c r="V59" s="20"/>
      <c r="W59" s="20"/>
      <c r="X59" s="20"/>
      <c r="Y59" s="20"/>
      <c r="Z59" s="20"/>
      <c r="AA59" s="20"/>
      <c r="AB59" s="2"/>
      <c r="AC59" s="2"/>
      <c r="AD59" s="2"/>
      <c r="AE59" s="2"/>
      <c r="AF59" s="2"/>
      <c r="AG59" s="2"/>
      <c r="AH59" s="2"/>
      <c r="AI59" s="5"/>
      <c r="AJ59" s="51">
        <f t="shared" si="3"/>
        <v>5</v>
      </c>
      <c r="AK59" s="52">
        <f t="shared" si="4"/>
        <v>78.69553444645899</v>
      </c>
      <c r="AL59">
        <f>VLOOKUP($C59,М!$B$1:$E$103,2,FALSE)</f>
        <v>2000</v>
      </c>
      <c r="AM59" t="str">
        <f>VLOOKUP($C59,М!$B$1:$E$103,3,FALSE)</f>
        <v>б/р</v>
      </c>
      <c r="AN59" t="str">
        <f>VLOOKUP($C59,М!$B$1:$E$103,4,FALSE)</f>
        <v>Сосновоборск</v>
      </c>
    </row>
    <row r="60" spans="1:40" ht="12.75">
      <c r="A60" s="58">
        <v>58</v>
      </c>
      <c r="B60" s="94">
        <f t="shared" si="2"/>
        <v>58</v>
      </c>
      <c r="C60" s="2" t="s">
        <v>78</v>
      </c>
      <c r="D60" s="94">
        <v>1</v>
      </c>
      <c r="E60" s="20"/>
      <c r="F60" s="20"/>
      <c r="G60" s="20"/>
      <c r="H60" s="20">
        <v>1</v>
      </c>
      <c r="I60" s="20"/>
      <c r="J60" s="20"/>
      <c r="K60" s="20"/>
      <c r="L60" s="20">
        <v>1</v>
      </c>
      <c r="M60" s="20"/>
      <c r="N60" s="20"/>
      <c r="O60" s="20"/>
      <c r="P60" s="20">
        <v>1</v>
      </c>
      <c r="Q60" s="20"/>
      <c r="R60" s="20"/>
      <c r="S60" s="20"/>
      <c r="T60" s="20">
        <v>1</v>
      </c>
      <c r="U60" s="20"/>
      <c r="V60" s="20"/>
      <c r="W60" s="20"/>
      <c r="X60" s="20"/>
      <c r="Y60" s="20"/>
      <c r="Z60" s="20"/>
      <c r="AA60" s="20"/>
      <c r="AB60" s="2"/>
      <c r="AC60" s="2"/>
      <c r="AD60" s="2"/>
      <c r="AE60" s="2"/>
      <c r="AF60" s="2"/>
      <c r="AG60" s="2"/>
      <c r="AH60" s="2"/>
      <c r="AI60" s="5"/>
      <c r="AJ60" s="51">
        <f t="shared" si="3"/>
        <v>5</v>
      </c>
      <c r="AK60" s="52">
        <f t="shared" si="4"/>
        <v>73.21307830610812</v>
      </c>
      <c r="AL60">
        <f>VLOOKUP($C60,М!$B$1:$E$103,2,FALSE)</f>
        <v>2001</v>
      </c>
      <c r="AM60" t="str">
        <f>VLOOKUP($C60,М!$B$1:$E$103,3,FALSE)</f>
        <v>б/р</v>
      </c>
      <c r="AN60" t="str">
        <f>VLOOKUP($C60,М!$B$1:$E$103,4,FALSE)</f>
        <v>т/к "Стрела"</v>
      </c>
    </row>
    <row r="61" spans="1:40" ht="12.75">
      <c r="A61" s="57">
        <v>59</v>
      </c>
      <c r="B61" s="94">
        <f t="shared" si="2"/>
        <v>58</v>
      </c>
      <c r="C61" s="2" t="s">
        <v>98</v>
      </c>
      <c r="D61" s="94">
        <v>1</v>
      </c>
      <c r="E61" s="20"/>
      <c r="F61" s="20"/>
      <c r="G61" s="20"/>
      <c r="H61" s="20">
        <v>1</v>
      </c>
      <c r="I61" s="20"/>
      <c r="J61" s="20"/>
      <c r="K61" s="20"/>
      <c r="L61" s="20">
        <v>1</v>
      </c>
      <c r="M61" s="20"/>
      <c r="N61" s="20"/>
      <c r="O61" s="20"/>
      <c r="P61" s="20">
        <v>1</v>
      </c>
      <c r="Q61" s="20"/>
      <c r="R61" s="20"/>
      <c r="S61" s="20"/>
      <c r="T61" s="20">
        <v>1</v>
      </c>
      <c r="U61" s="20"/>
      <c r="V61" s="20"/>
      <c r="W61" s="20"/>
      <c r="X61" s="20"/>
      <c r="Y61" s="20"/>
      <c r="Z61" s="20"/>
      <c r="AA61" s="20"/>
      <c r="AB61" s="2"/>
      <c r="AC61" s="2"/>
      <c r="AD61" s="2"/>
      <c r="AE61" s="2"/>
      <c r="AF61" s="2"/>
      <c r="AG61" s="2"/>
      <c r="AH61" s="2"/>
      <c r="AI61" s="5"/>
      <c r="AJ61" s="51">
        <f t="shared" si="3"/>
        <v>5</v>
      </c>
      <c r="AK61" s="52">
        <f t="shared" si="4"/>
        <v>73.21307830610812</v>
      </c>
      <c r="AL61">
        <f>VLOOKUP($C61,М!$B$1:$E$103,2,FALSE)</f>
        <v>2003</v>
      </c>
      <c r="AM61" t="str">
        <f>VLOOKUP($C61,М!$B$1:$E$103,3,FALSE)</f>
        <v>б/р</v>
      </c>
      <c r="AN61" t="str">
        <f>VLOOKUP($C61,М!$B$1:$E$103,4,FALSE)</f>
        <v>т/к "Стрела"</v>
      </c>
    </row>
    <row r="62" spans="1:40" ht="12.75">
      <c r="A62" s="58">
        <v>60</v>
      </c>
      <c r="B62" s="94">
        <f t="shared" si="2"/>
        <v>60</v>
      </c>
      <c r="C62" s="2" t="s">
        <v>155</v>
      </c>
      <c r="D62" s="94">
        <v>1</v>
      </c>
      <c r="E62" s="20">
        <v>1</v>
      </c>
      <c r="F62" s="20"/>
      <c r="G62" s="20"/>
      <c r="H62" s="20">
        <v>1</v>
      </c>
      <c r="I62" s="20"/>
      <c r="J62" s="20"/>
      <c r="K62" s="20"/>
      <c r="L62" s="20"/>
      <c r="M62" s="20"/>
      <c r="N62" s="20"/>
      <c r="O62" s="20"/>
      <c r="P62" s="20">
        <v>1</v>
      </c>
      <c r="Q62" s="20"/>
      <c r="R62" s="20"/>
      <c r="S62" s="20"/>
      <c r="T62" s="20">
        <v>1</v>
      </c>
      <c r="U62" s="20"/>
      <c r="V62" s="20"/>
      <c r="W62" s="20"/>
      <c r="X62" s="20"/>
      <c r="Y62" s="20"/>
      <c r="Z62" s="20"/>
      <c r="AA62" s="20"/>
      <c r="AB62" s="2"/>
      <c r="AC62" s="2"/>
      <c r="AD62" s="2"/>
      <c r="AE62" s="2"/>
      <c r="AF62" s="2"/>
      <c r="AG62" s="2"/>
      <c r="AH62" s="2"/>
      <c r="AI62" s="5"/>
      <c r="AJ62" s="51">
        <f t="shared" si="3"/>
        <v>5</v>
      </c>
      <c r="AK62" s="52">
        <f t="shared" si="4"/>
        <v>69.04641163944144</v>
      </c>
      <c r="AL62">
        <f>VLOOKUP($C62,М!$B$1:$E$103,2,FALSE)</f>
        <v>2003</v>
      </c>
      <c r="AM62" t="str">
        <f>VLOOKUP($C62,М!$B$1:$E$103,3,FALSE)</f>
        <v>б/р</v>
      </c>
      <c r="AN62" t="str">
        <f>VLOOKUP($C62,М!$B$1:$E$103,4,FALSE)</f>
        <v>Железногорск</v>
      </c>
    </row>
    <row r="63" spans="1:40" ht="12.75">
      <c r="A63" s="57">
        <v>61</v>
      </c>
      <c r="B63" s="94">
        <f t="shared" si="2"/>
        <v>60</v>
      </c>
      <c r="C63" s="2" t="s">
        <v>75</v>
      </c>
      <c r="D63" s="94">
        <v>1</v>
      </c>
      <c r="E63" s="20">
        <v>1</v>
      </c>
      <c r="F63" s="20"/>
      <c r="G63" s="20"/>
      <c r="H63" s="20">
        <v>1</v>
      </c>
      <c r="I63" s="20"/>
      <c r="J63" s="20"/>
      <c r="K63" s="20"/>
      <c r="L63" s="20"/>
      <c r="M63" s="20"/>
      <c r="N63" s="20"/>
      <c r="O63" s="20"/>
      <c r="P63" s="20">
        <v>1</v>
      </c>
      <c r="Q63" s="20"/>
      <c r="R63" s="20"/>
      <c r="S63" s="20"/>
      <c r="T63" s="20">
        <v>1</v>
      </c>
      <c r="U63" s="20"/>
      <c r="V63" s="20"/>
      <c r="W63" s="20"/>
      <c r="X63" s="20"/>
      <c r="Y63" s="20"/>
      <c r="Z63" s="20"/>
      <c r="AA63" s="11"/>
      <c r="AB63" s="2"/>
      <c r="AC63" s="2"/>
      <c r="AD63" s="2"/>
      <c r="AE63" s="2"/>
      <c r="AF63" s="2"/>
      <c r="AG63" s="2"/>
      <c r="AH63" s="2"/>
      <c r="AI63" s="5"/>
      <c r="AJ63" s="51">
        <f t="shared" si="3"/>
        <v>5</v>
      </c>
      <c r="AK63" s="52">
        <f t="shared" si="4"/>
        <v>69.04641163944144</v>
      </c>
      <c r="AL63">
        <f>VLOOKUP($C63,М!$B$1:$E$103,2,FALSE)</f>
        <v>2005</v>
      </c>
      <c r="AM63" t="str">
        <f>VLOOKUP($C63,М!$B$1:$E$103,3,FALSE)</f>
        <v>б/р</v>
      </c>
      <c r="AN63" t="str">
        <f>VLOOKUP($C63,М!$B$1:$E$103,4,FALSE)</f>
        <v>СДЮСШОР</v>
      </c>
    </row>
    <row r="64" spans="1:40" ht="12.75">
      <c r="A64" s="58">
        <v>62</v>
      </c>
      <c r="B64" s="94">
        <f t="shared" si="2"/>
        <v>60</v>
      </c>
      <c r="C64" s="2" t="s">
        <v>118</v>
      </c>
      <c r="D64" s="94">
        <v>1</v>
      </c>
      <c r="E64" s="20">
        <v>1</v>
      </c>
      <c r="F64" s="20"/>
      <c r="G64" s="20"/>
      <c r="H64" s="20">
        <v>1</v>
      </c>
      <c r="I64" s="20"/>
      <c r="J64" s="20"/>
      <c r="K64" s="20"/>
      <c r="L64" s="20"/>
      <c r="M64" s="20"/>
      <c r="N64" s="20"/>
      <c r="O64" s="20"/>
      <c r="P64" s="20">
        <v>1</v>
      </c>
      <c r="Q64" s="20"/>
      <c r="R64" s="20"/>
      <c r="S64" s="20"/>
      <c r="T64" s="20">
        <v>1</v>
      </c>
      <c r="U64" s="20"/>
      <c r="V64" s="20"/>
      <c r="W64" s="20"/>
      <c r="X64" s="20"/>
      <c r="Y64" s="20"/>
      <c r="Z64" s="20"/>
      <c r="AA64" s="11"/>
      <c r="AB64" s="2"/>
      <c r="AC64" s="2"/>
      <c r="AD64" s="2"/>
      <c r="AE64" s="2"/>
      <c r="AF64" s="2"/>
      <c r="AG64" s="2"/>
      <c r="AH64" s="2"/>
      <c r="AI64" s="5"/>
      <c r="AJ64" s="51">
        <f t="shared" si="3"/>
        <v>5</v>
      </c>
      <c r="AK64" s="52">
        <f t="shared" si="4"/>
        <v>69.04641163944144</v>
      </c>
      <c r="AL64">
        <f>VLOOKUP($C64,М!$B$1:$E$103,2,FALSE)</f>
        <v>2006</v>
      </c>
      <c r="AM64" t="str">
        <f>VLOOKUP($C64,М!$B$1:$E$103,3,FALSE)</f>
        <v>б/р</v>
      </c>
      <c r="AN64" t="str">
        <f>VLOOKUP($C64,М!$B$1:$E$103,4,FALSE)</f>
        <v>Абакан</v>
      </c>
    </row>
    <row r="65" spans="1:40" ht="12.75">
      <c r="A65" s="57">
        <v>63</v>
      </c>
      <c r="B65" s="94">
        <f t="shared" si="2"/>
        <v>63</v>
      </c>
      <c r="C65" s="2" t="s">
        <v>80</v>
      </c>
      <c r="D65" s="94">
        <v>1</v>
      </c>
      <c r="E65" s="20"/>
      <c r="F65" s="20"/>
      <c r="G65" s="20"/>
      <c r="H65" s="20">
        <v>1</v>
      </c>
      <c r="I65" s="20"/>
      <c r="J65" s="20"/>
      <c r="K65" s="20"/>
      <c r="L65" s="20"/>
      <c r="M65" s="20"/>
      <c r="N65" s="20"/>
      <c r="O65" s="20"/>
      <c r="P65" s="20">
        <v>1</v>
      </c>
      <c r="Q65" s="20"/>
      <c r="R65" s="20"/>
      <c r="S65" s="20"/>
      <c r="T65" s="20">
        <v>1</v>
      </c>
      <c r="U65" s="20"/>
      <c r="V65" s="20"/>
      <c r="W65" s="20"/>
      <c r="X65" s="20">
        <v>1</v>
      </c>
      <c r="Y65" s="20"/>
      <c r="Z65" s="20"/>
      <c r="AA65" s="11"/>
      <c r="AB65" s="2"/>
      <c r="AC65" s="2"/>
      <c r="AD65" s="2"/>
      <c r="AE65" s="2"/>
      <c r="AF65" s="2"/>
      <c r="AG65" s="2"/>
      <c r="AH65" s="2"/>
      <c r="AI65" s="5"/>
      <c r="AJ65" s="51">
        <f t="shared" si="3"/>
        <v>5</v>
      </c>
      <c r="AK65" s="52">
        <f t="shared" si="4"/>
        <v>68.77318759572559</v>
      </c>
      <c r="AL65">
        <f>VLOOKUP($C65,М!$B$1:$E$103,2,FALSE)</f>
        <v>2006</v>
      </c>
      <c r="AM65" t="str">
        <f>VLOOKUP($C65,М!$B$1:$E$103,3,FALSE)</f>
        <v>б/р</v>
      </c>
      <c r="AN65" t="str">
        <f>VLOOKUP($C65,М!$B$1:$E$103,4,FALSE)</f>
        <v>с/к "Буревестник"</v>
      </c>
    </row>
    <row r="66" spans="1:40" ht="12.75">
      <c r="A66" s="58">
        <v>64</v>
      </c>
      <c r="B66" s="94">
        <f t="shared" si="2"/>
        <v>63</v>
      </c>
      <c r="C66" s="2" t="s">
        <v>88</v>
      </c>
      <c r="D66" s="94">
        <v>1</v>
      </c>
      <c r="E66" s="20"/>
      <c r="F66" s="20"/>
      <c r="G66" s="20"/>
      <c r="H66" s="20">
        <v>1</v>
      </c>
      <c r="I66" s="20"/>
      <c r="J66" s="20"/>
      <c r="K66" s="20"/>
      <c r="L66" s="20"/>
      <c r="M66" s="20"/>
      <c r="N66" s="20"/>
      <c r="O66" s="20"/>
      <c r="P66" s="20">
        <v>1</v>
      </c>
      <c r="Q66" s="20"/>
      <c r="R66" s="20"/>
      <c r="S66" s="20"/>
      <c r="T66" s="20">
        <v>1</v>
      </c>
      <c r="U66" s="20"/>
      <c r="V66" s="20"/>
      <c r="W66" s="20"/>
      <c r="X66" s="20">
        <v>1</v>
      </c>
      <c r="Y66" s="20"/>
      <c r="Z66" s="20"/>
      <c r="AA66" s="11"/>
      <c r="AB66" s="2"/>
      <c r="AC66" s="2"/>
      <c r="AD66" s="2"/>
      <c r="AE66" s="2"/>
      <c r="AF66" s="2"/>
      <c r="AG66" s="2"/>
      <c r="AH66" s="2"/>
      <c r="AI66" s="5"/>
      <c r="AJ66" s="51">
        <f t="shared" si="3"/>
        <v>5</v>
      </c>
      <c r="AK66" s="52">
        <f t="shared" si="4"/>
        <v>68.77318759572559</v>
      </c>
      <c r="AL66">
        <f>VLOOKUP($C66,М!$B$1:$E$103,2,FALSE)</f>
        <v>2005</v>
      </c>
      <c r="AM66" t="str">
        <f>VLOOKUP($C66,М!$B$1:$E$103,3,FALSE)</f>
        <v>б/р</v>
      </c>
      <c r="AN66" t="str">
        <f>VLOOKUP($C66,М!$B$1:$E$103,4,FALSE)</f>
        <v>Абакан</v>
      </c>
    </row>
    <row r="67" spans="1:40" ht="12.75">
      <c r="A67" s="57">
        <v>65</v>
      </c>
      <c r="B67" s="94">
        <f t="shared" si="2"/>
        <v>63</v>
      </c>
      <c r="C67" s="2" t="s">
        <v>111</v>
      </c>
      <c r="D67" s="94">
        <v>1</v>
      </c>
      <c r="E67" s="20"/>
      <c r="F67" s="20"/>
      <c r="G67" s="20"/>
      <c r="H67" s="20">
        <v>1</v>
      </c>
      <c r="I67" s="20"/>
      <c r="J67" s="20"/>
      <c r="K67" s="20"/>
      <c r="L67" s="20"/>
      <c r="M67" s="20"/>
      <c r="N67" s="20"/>
      <c r="O67" s="20"/>
      <c r="P67" s="20">
        <v>1</v>
      </c>
      <c r="Q67" s="20"/>
      <c r="R67" s="20"/>
      <c r="S67" s="20"/>
      <c r="T67" s="20">
        <v>1</v>
      </c>
      <c r="U67" s="20"/>
      <c r="V67" s="20"/>
      <c r="W67" s="20"/>
      <c r="X67" s="20">
        <v>1</v>
      </c>
      <c r="Y67" s="20"/>
      <c r="Z67" s="20"/>
      <c r="AA67" s="11"/>
      <c r="AB67" s="2"/>
      <c r="AC67" s="2"/>
      <c r="AD67" s="2"/>
      <c r="AE67" s="2"/>
      <c r="AF67" s="2"/>
      <c r="AG67" s="2"/>
      <c r="AH67" s="2"/>
      <c r="AI67" s="5"/>
      <c r="AJ67" s="51">
        <f t="shared" si="3"/>
        <v>5</v>
      </c>
      <c r="AK67" s="52">
        <f aca="true" t="shared" si="5" ref="AK67:AK103">SUMPRODUCT(D67:AI67,$D$105:$AI$105)</f>
        <v>68.77318759572559</v>
      </c>
      <c r="AL67">
        <f>VLOOKUP($C67,М!$B$1:$E$103,2,FALSE)</f>
        <v>2005</v>
      </c>
      <c r="AM67" t="str">
        <f>VLOOKUP($C67,М!$B$1:$E$103,3,FALSE)</f>
        <v>б/р</v>
      </c>
      <c r="AN67" t="str">
        <f>VLOOKUP($C67,М!$B$1:$E$103,4,FALSE)</f>
        <v>ФСК "Академ"</v>
      </c>
    </row>
    <row r="68" spans="1:40" ht="12.75">
      <c r="A68" s="58">
        <v>66</v>
      </c>
      <c r="B68" s="94">
        <f t="shared" si="2"/>
        <v>63</v>
      </c>
      <c r="C68" s="2" t="s">
        <v>129</v>
      </c>
      <c r="D68" s="94">
        <v>1</v>
      </c>
      <c r="E68" s="20"/>
      <c r="F68" s="20"/>
      <c r="G68" s="20"/>
      <c r="H68" s="20">
        <v>1</v>
      </c>
      <c r="I68" s="20"/>
      <c r="J68" s="20"/>
      <c r="K68" s="20"/>
      <c r="L68" s="20"/>
      <c r="M68" s="20"/>
      <c r="N68" s="20"/>
      <c r="O68" s="20"/>
      <c r="P68" s="20">
        <v>1</v>
      </c>
      <c r="Q68" s="20"/>
      <c r="R68" s="20"/>
      <c r="S68" s="20"/>
      <c r="T68" s="20">
        <v>1</v>
      </c>
      <c r="U68" s="20"/>
      <c r="V68" s="20"/>
      <c r="W68" s="20"/>
      <c r="X68" s="20">
        <v>1</v>
      </c>
      <c r="Y68" s="20"/>
      <c r="Z68" s="20"/>
      <c r="AA68" s="11"/>
      <c r="AB68" s="2"/>
      <c r="AC68" s="2"/>
      <c r="AD68" s="2"/>
      <c r="AE68" s="2"/>
      <c r="AF68" s="2"/>
      <c r="AG68" s="2"/>
      <c r="AH68" s="2"/>
      <c r="AI68" s="5"/>
      <c r="AJ68" s="51">
        <f t="shared" si="3"/>
        <v>5</v>
      </c>
      <c r="AK68" s="52">
        <f t="shared" si="5"/>
        <v>68.77318759572559</v>
      </c>
      <c r="AL68">
        <f>VLOOKUP($C68,М!$B$1:$E$103,2,FALSE)</f>
        <v>2005</v>
      </c>
      <c r="AM68" t="str">
        <f>VLOOKUP($C68,М!$B$1:$E$103,3,FALSE)</f>
        <v>б/р</v>
      </c>
      <c r="AN68" t="str">
        <f>VLOOKUP($C68,М!$B$1:$E$103,4,FALSE)</f>
        <v>лично</v>
      </c>
    </row>
    <row r="69" spans="1:40" ht="12.75">
      <c r="A69" s="57">
        <v>67</v>
      </c>
      <c r="B69" s="94">
        <f aca="true" t="shared" si="6" ref="B69:B96">IF(AK69&lt;&gt;AK68,A69,B68)</f>
        <v>67</v>
      </c>
      <c r="C69" s="2" t="s">
        <v>135</v>
      </c>
      <c r="D69" s="94">
        <v>1</v>
      </c>
      <c r="E69" s="20">
        <v>1</v>
      </c>
      <c r="F69" s="20">
        <v>1</v>
      </c>
      <c r="G69" s="20"/>
      <c r="H69" s="20"/>
      <c r="I69" s="20"/>
      <c r="J69" s="20"/>
      <c r="K69" s="20"/>
      <c r="L69" s="20"/>
      <c r="M69" s="20"/>
      <c r="N69" s="20"/>
      <c r="O69" s="20"/>
      <c r="P69" s="20">
        <v>1</v>
      </c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"/>
      <c r="AC69" s="2"/>
      <c r="AD69" s="2"/>
      <c r="AE69" s="2"/>
      <c r="AF69" s="2"/>
      <c r="AG69" s="2"/>
      <c r="AH69" s="2"/>
      <c r="AI69" s="5"/>
      <c r="AJ69" s="51">
        <f t="shared" si="3"/>
        <v>4</v>
      </c>
      <c r="AK69" s="52">
        <f t="shared" si="5"/>
        <v>68.54704349301448</v>
      </c>
      <c r="AL69">
        <f>VLOOKUP($C69,М!$B$1:$E$103,2,FALSE)</f>
        <v>2001</v>
      </c>
      <c r="AM69" t="str">
        <f>VLOOKUP($C69,М!$B$1:$E$103,3,FALSE)</f>
        <v>б/р</v>
      </c>
      <c r="AN69" t="str">
        <f>VLOOKUP($C69,М!$B$1:$E$103,4,FALSE)</f>
        <v>лично</v>
      </c>
    </row>
    <row r="70" spans="1:40" ht="12.75">
      <c r="A70" s="58">
        <v>68</v>
      </c>
      <c r="B70" s="94">
        <f t="shared" si="6"/>
        <v>68</v>
      </c>
      <c r="C70" s="2" t="s">
        <v>99</v>
      </c>
      <c r="D70" s="100"/>
      <c r="E70" s="36"/>
      <c r="F70" s="36"/>
      <c r="G70" s="36"/>
      <c r="H70" s="36">
        <v>1</v>
      </c>
      <c r="I70" s="36"/>
      <c r="J70" s="36"/>
      <c r="K70" s="36"/>
      <c r="L70" s="36"/>
      <c r="M70" s="36"/>
      <c r="N70" s="36"/>
      <c r="O70" s="36"/>
      <c r="P70" s="36">
        <v>1</v>
      </c>
      <c r="Q70" s="36"/>
      <c r="R70" s="36"/>
      <c r="S70" s="36"/>
      <c r="T70" s="36">
        <v>1</v>
      </c>
      <c r="U70" s="36"/>
      <c r="V70" s="36"/>
      <c r="W70" s="36"/>
      <c r="X70" s="36">
        <v>1</v>
      </c>
      <c r="Y70" s="36"/>
      <c r="Z70" s="36"/>
      <c r="AA70" s="20"/>
      <c r="AB70" s="2"/>
      <c r="AC70" s="2"/>
      <c r="AD70" s="2"/>
      <c r="AE70" s="2"/>
      <c r="AF70" s="2"/>
      <c r="AG70" s="2"/>
      <c r="AH70" s="2"/>
      <c r="AI70" s="5"/>
      <c r="AJ70" s="53">
        <f t="shared" si="3"/>
        <v>4</v>
      </c>
      <c r="AK70" s="52">
        <f t="shared" si="5"/>
        <v>56.114959747624326</v>
      </c>
      <c r="AL70">
        <f>VLOOKUP($C70,М!$B$1:$E$103,2,FALSE)</f>
        <v>2000</v>
      </c>
      <c r="AM70">
        <f>VLOOKUP($C70,М!$B$1:$E$103,3,FALSE)</f>
        <v>3</v>
      </c>
      <c r="AN70" t="str">
        <f>VLOOKUP($C70,М!$B$1:$E$103,4,FALSE)</f>
        <v>Абакан</v>
      </c>
    </row>
    <row r="71" spans="1:40" ht="12.75">
      <c r="A71" s="57">
        <v>69</v>
      </c>
      <c r="B71" s="94">
        <f t="shared" si="6"/>
        <v>69</v>
      </c>
      <c r="C71" s="2" t="s">
        <v>141</v>
      </c>
      <c r="D71" s="94">
        <v>1</v>
      </c>
      <c r="E71" s="20">
        <v>1</v>
      </c>
      <c r="F71" s="20"/>
      <c r="G71" s="20"/>
      <c r="H71" s="20">
        <v>1</v>
      </c>
      <c r="I71" s="20"/>
      <c r="J71" s="20"/>
      <c r="K71" s="20"/>
      <c r="L71" s="20"/>
      <c r="M71" s="20"/>
      <c r="N71" s="20"/>
      <c r="O71" s="20"/>
      <c r="P71" s="20">
        <v>1</v>
      </c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"/>
      <c r="AC71" s="2"/>
      <c r="AD71" s="2"/>
      <c r="AE71" s="2"/>
      <c r="AF71" s="2"/>
      <c r="AG71" s="2"/>
      <c r="AH71" s="2"/>
      <c r="AI71" s="5"/>
      <c r="AJ71" s="53">
        <f t="shared" si="3"/>
        <v>4</v>
      </c>
      <c r="AK71" s="52">
        <f t="shared" si="5"/>
        <v>54.340529286500264</v>
      </c>
      <c r="AL71">
        <f>VLOOKUP($C71,М!$B$1:$E$103,2,FALSE)</f>
        <v>2003</v>
      </c>
      <c r="AM71" t="str">
        <f>VLOOKUP($C71,М!$B$1:$E$103,3,FALSE)</f>
        <v>б/р</v>
      </c>
      <c r="AN71" t="str">
        <f>VLOOKUP($C71,М!$B$1:$E$103,4,FALSE)</f>
        <v>ФСК "Академ"</v>
      </c>
    </row>
    <row r="72" spans="1:40" ht="12.75">
      <c r="A72" s="58">
        <v>70</v>
      </c>
      <c r="B72" s="94">
        <f t="shared" si="6"/>
        <v>70</v>
      </c>
      <c r="C72" s="2" t="s">
        <v>261</v>
      </c>
      <c r="D72" s="94">
        <v>1</v>
      </c>
      <c r="E72" s="20"/>
      <c r="F72" s="20"/>
      <c r="G72" s="20"/>
      <c r="H72" s="20">
        <v>1</v>
      </c>
      <c r="I72" s="20"/>
      <c r="J72" s="20"/>
      <c r="K72" s="20"/>
      <c r="L72" s="20"/>
      <c r="M72" s="20"/>
      <c r="N72" s="20"/>
      <c r="O72" s="20"/>
      <c r="P72" s="20">
        <v>1</v>
      </c>
      <c r="Q72" s="20"/>
      <c r="R72" s="20"/>
      <c r="S72" s="20"/>
      <c r="T72" s="20"/>
      <c r="U72" s="20"/>
      <c r="V72" s="20"/>
      <c r="W72" s="20"/>
      <c r="X72" s="20">
        <v>1</v>
      </c>
      <c r="Y72" s="20"/>
      <c r="Z72" s="20"/>
      <c r="AA72" s="11"/>
      <c r="AB72" s="2"/>
      <c r="AC72" s="2"/>
      <c r="AD72" s="2"/>
      <c r="AE72" s="2"/>
      <c r="AF72" s="2"/>
      <c r="AG72" s="2"/>
      <c r="AH72" s="2"/>
      <c r="AI72" s="5"/>
      <c r="AJ72" s="53">
        <f t="shared" si="3"/>
        <v>4</v>
      </c>
      <c r="AK72" s="52">
        <f t="shared" si="5"/>
        <v>54.067305242784414</v>
      </c>
      <c r="AL72">
        <f>VLOOKUP($C72,М!$B$1:$E$103,2,FALSE)</f>
        <v>2004</v>
      </c>
      <c r="AM72" t="str">
        <f>VLOOKUP($C72,М!$B$1:$E$103,3,FALSE)</f>
        <v>б/р</v>
      </c>
      <c r="AN72" t="str">
        <f>VLOOKUP($C72,М!$B$1:$E$103,4,FALSE)</f>
        <v>"Универс"</v>
      </c>
    </row>
    <row r="73" spans="1:40" ht="12.75">
      <c r="A73" s="57">
        <v>71</v>
      </c>
      <c r="B73" s="94">
        <f t="shared" si="6"/>
        <v>71</v>
      </c>
      <c r="C73" s="2" t="s">
        <v>265</v>
      </c>
      <c r="D73" s="94">
        <v>1</v>
      </c>
      <c r="E73" s="20">
        <v>1</v>
      </c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>
        <v>1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"/>
      <c r="AC73" s="2"/>
      <c r="AD73" s="2"/>
      <c r="AE73" s="2"/>
      <c r="AF73" s="2"/>
      <c r="AG73" s="2"/>
      <c r="AH73" s="2"/>
      <c r="AI73" s="5"/>
      <c r="AJ73" s="53">
        <f t="shared" si="3"/>
        <v>3</v>
      </c>
      <c r="AK73" s="52">
        <f t="shared" si="5"/>
        <v>41.520016465987446</v>
      </c>
      <c r="AL73">
        <f>VLOOKUP($C73,М!$B$1:$E$103,2,FALSE)</f>
        <v>2003</v>
      </c>
      <c r="AM73" t="str">
        <f>VLOOKUP($C73,М!$B$1:$E$103,3,FALSE)</f>
        <v>б/р</v>
      </c>
      <c r="AN73" t="str">
        <f>VLOOKUP($C73,М!$B$1:$E$103,4,FALSE)</f>
        <v>"Универс"</v>
      </c>
    </row>
    <row r="74" spans="1:40" ht="12.75">
      <c r="A74" s="58">
        <v>72</v>
      </c>
      <c r="B74" s="94">
        <f t="shared" si="6"/>
        <v>72</v>
      </c>
      <c r="C74" s="2" t="s">
        <v>103</v>
      </c>
      <c r="D74" s="94"/>
      <c r="E74" s="20"/>
      <c r="F74" s="20"/>
      <c r="G74" s="20"/>
      <c r="H74" s="20">
        <v>1</v>
      </c>
      <c r="I74" s="20"/>
      <c r="J74" s="20"/>
      <c r="K74" s="20"/>
      <c r="L74" s="20"/>
      <c r="M74" s="20"/>
      <c r="N74" s="20"/>
      <c r="O74" s="20"/>
      <c r="P74" s="20">
        <v>1</v>
      </c>
      <c r="Q74" s="20"/>
      <c r="R74" s="20"/>
      <c r="S74" s="20"/>
      <c r="T74" s="20"/>
      <c r="U74" s="20"/>
      <c r="V74" s="20"/>
      <c r="W74" s="20"/>
      <c r="X74" s="20">
        <v>1</v>
      </c>
      <c r="Y74" s="20"/>
      <c r="Z74" s="20"/>
      <c r="AA74" s="11"/>
      <c r="AB74" s="2"/>
      <c r="AC74" s="2"/>
      <c r="AD74" s="2"/>
      <c r="AE74" s="2"/>
      <c r="AF74" s="2"/>
      <c r="AG74" s="2"/>
      <c r="AH74" s="2"/>
      <c r="AI74" s="5"/>
      <c r="AJ74" s="53">
        <f t="shared" si="3"/>
        <v>3</v>
      </c>
      <c r="AK74" s="52">
        <f t="shared" si="5"/>
        <v>41.40907739468315</v>
      </c>
      <c r="AL74">
        <f>VLOOKUP($C74,М!$B$1:$E$103,2,FALSE)</f>
        <v>2005</v>
      </c>
      <c r="AM74" t="str">
        <f>VLOOKUP($C74,М!$B$1:$E$103,3,FALSE)</f>
        <v>б/р</v>
      </c>
      <c r="AN74" t="str">
        <f>VLOOKUP($C74,М!$B$1:$E$103,4,FALSE)</f>
        <v>лично</v>
      </c>
    </row>
    <row r="75" spans="1:40" ht="12.75">
      <c r="A75" s="57">
        <v>73</v>
      </c>
      <c r="B75" s="94">
        <f t="shared" si="6"/>
        <v>73</v>
      </c>
      <c r="C75" s="2" t="s">
        <v>97</v>
      </c>
      <c r="D75" s="94"/>
      <c r="E75" s="20"/>
      <c r="F75" s="20"/>
      <c r="G75" s="20"/>
      <c r="H75" s="20">
        <v>1</v>
      </c>
      <c r="I75" s="20"/>
      <c r="J75" s="20"/>
      <c r="K75" s="20"/>
      <c r="L75" s="20"/>
      <c r="M75" s="20"/>
      <c r="N75" s="20"/>
      <c r="O75" s="20"/>
      <c r="P75" s="20">
        <v>1</v>
      </c>
      <c r="Q75" s="20"/>
      <c r="R75" s="20"/>
      <c r="S75" s="20"/>
      <c r="T75" s="20">
        <v>1</v>
      </c>
      <c r="U75" s="20"/>
      <c r="V75" s="20"/>
      <c r="W75" s="20"/>
      <c r="X75" s="20"/>
      <c r="Y75" s="20"/>
      <c r="Z75" s="20"/>
      <c r="AA75" s="20"/>
      <c r="AB75" s="2"/>
      <c r="AC75" s="2"/>
      <c r="AD75" s="2"/>
      <c r="AE75" s="2"/>
      <c r="AF75" s="2"/>
      <c r="AG75" s="2"/>
      <c r="AH75" s="2"/>
      <c r="AI75" s="5"/>
      <c r="AJ75" s="53">
        <f t="shared" si="3"/>
        <v>3</v>
      </c>
      <c r="AK75" s="52">
        <f t="shared" si="5"/>
        <v>39.72151712467351</v>
      </c>
      <c r="AL75">
        <f>VLOOKUP($C75,М!$B$1:$E$103,2,FALSE)</f>
        <v>2003</v>
      </c>
      <c r="AM75" t="str">
        <f>VLOOKUP($C75,М!$B$1:$E$103,3,FALSE)</f>
        <v>2юн</v>
      </c>
      <c r="AN75" t="str">
        <f>VLOOKUP($C75,М!$B$1:$E$103,4,FALSE)</f>
        <v>Абакан</v>
      </c>
    </row>
    <row r="76" spans="1:40" ht="12.75">
      <c r="A76" s="58">
        <v>74</v>
      </c>
      <c r="B76" s="94">
        <f t="shared" si="6"/>
        <v>74</v>
      </c>
      <c r="C76" s="2" t="s">
        <v>74</v>
      </c>
      <c r="D76" s="94">
        <v>1</v>
      </c>
      <c r="E76" s="20"/>
      <c r="F76" s="20"/>
      <c r="G76" s="20"/>
      <c r="H76" s="20">
        <v>1</v>
      </c>
      <c r="I76" s="20"/>
      <c r="J76" s="20"/>
      <c r="K76" s="20"/>
      <c r="L76" s="20"/>
      <c r="M76" s="20"/>
      <c r="N76" s="20"/>
      <c r="O76" s="20"/>
      <c r="P76" s="20">
        <v>1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"/>
      <c r="AC76" s="2"/>
      <c r="AD76" s="2"/>
      <c r="AE76" s="2"/>
      <c r="AF76" s="2"/>
      <c r="AG76" s="2"/>
      <c r="AH76" s="2"/>
      <c r="AI76" s="5"/>
      <c r="AJ76" s="53">
        <f t="shared" si="3"/>
        <v>3</v>
      </c>
      <c r="AK76" s="52">
        <f t="shared" si="5"/>
        <v>37.6738626198336</v>
      </c>
      <c r="AL76">
        <f>VLOOKUP($C76,М!$B$1:$E$103,2,FALSE)</f>
        <v>2001</v>
      </c>
      <c r="AM76" t="str">
        <f>VLOOKUP($C76,М!$B$1:$E$103,3,FALSE)</f>
        <v>б/р</v>
      </c>
      <c r="AN76" t="str">
        <f>VLOOKUP($C76,М!$B$1:$E$103,4,FALSE)</f>
        <v>т/к "Стрела"</v>
      </c>
    </row>
    <row r="77" spans="1:40" ht="12.75">
      <c r="A77" s="57">
        <v>75</v>
      </c>
      <c r="B77" s="94">
        <f t="shared" si="6"/>
        <v>74</v>
      </c>
      <c r="C77" s="2" t="s">
        <v>116</v>
      </c>
      <c r="D77" s="94">
        <v>1</v>
      </c>
      <c r="E77" s="20"/>
      <c r="F77" s="20"/>
      <c r="G77" s="20"/>
      <c r="H77" s="20">
        <v>1</v>
      </c>
      <c r="I77" s="20"/>
      <c r="J77" s="20"/>
      <c r="K77" s="20"/>
      <c r="L77" s="20"/>
      <c r="M77" s="20"/>
      <c r="N77" s="20"/>
      <c r="O77" s="20"/>
      <c r="P77" s="20">
        <v>1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"/>
      <c r="AC77" s="2"/>
      <c r="AD77" s="2"/>
      <c r="AE77" s="2"/>
      <c r="AF77" s="2"/>
      <c r="AG77" s="2"/>
      <c r="AH77" s="2"/>
      <c r="AI77" s="5"/>
      <c r="AJ77" s="53">
        <f t="shared" si="3"/>
        <v>3</v>
      </c>
      <c r="AK77" s="52">
        <f t="shared" si="5"/>
        <v>37.6738626198336</v>
      </c>
      <c r="AL77">
        <f>VLOOKUP($C77,М!$B$1:$E$103,2,FALSE)</f>
        <v>2000</v>
      </c>
      <c r="AM77" t="str">
        <f>VLOOKUP($C77,М!$B$1:$E$103,3,FALSE)</f>
        <v>б/р</v>
      </c>
      <c r="AN77" t="str">
        <f>VLOOKUP($C77,М!$B$1:$E$103,4,FALSE)</f>
        <v>т/к "Стрела"</v>
      </c>
    </row>
    <row r="78" spans="1:40" ht="12.75">
      <c r="A78" s="58">
        <v>76</v>
      </c>
      <c r="B78" s="94">
        <f t="shared" si="6"/>
        <v>74</v>
      </c>
      <c r="C78" s="2" t="s">
        <v>272</v>
      </c>
      <c r="D78" s="94">
        <v>1</v>
      </c>
      <c r="E78" s="20"/>
      <c r="F78" s="20"/>
      <c r="G78" s="20"/>
      <c r="H78" s="20">
        <v>1</v>
      </c>
      <c r="I78" s="20"/>
      <c r="J78" s="20"/>
      <c r="K78" s="20"/>
      <c r="L78" s="20"/>
      <c r="M78" s="20"/>
      <c r="N78" s="20"/>
      <c r="O78" s="20"/>
      <c r="P78" s="20">
        <v>1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"/>
      <c r="AC78" s="2"/>
      <c r="AD78" s="2"/>
      <c r="AE78" s="2"/>
      <c r="AF78" s="2"/>
      <c r="AG78" s="2"/>
      <c r="AH78" s="2"/>
      <c r="AI78" s="5"/>
      <c r="AJ78" s="53">
        <f t="shared" si="3"/>
        <v>3</v>
      </c>
      <c r="AK78" s="52">
        <f t="shared" si="5"/>
        <v>37.6738626198336</v>
      </c>
      <c r="AL78">
        <f>VLOOKUP($C78,М!$B$1:$E$103,2,FALSE)</f>
        <v>2002</v>
      </c>
      <c r="AM78" t="str">
        <f>VLOOKUP($C78,М!$B$1:$E$103,3,FALSE)</f>
        <v>б/р</v>
      </c>
      <c r="AN78" t="str">
        <f>VLOOKUP($C78,М!$B$1:$E$103,4,FALSE)</f>
        <v>Сосновоборск</v>
      </c>
    </row>
    <row r="79" spans="1:40" ht="12.75">
      <c r="A79" s="57">
        <v>77</v>
      </c>
      <c r="B79" s="94">
        <f t="shared" si="6"/>
        <v>74</v>
      </c>
      <c r="C79" s="2" t="s">
        <v>132</v>
      </c>
      <c r="D79" s="94">
        <v>1</v>
      </c>
      <c r="E79" s="20"/>
      <c r="F79" s="20"/>
      <c r="G79" s="20"/>
      <c r="H79" s="20">
        <v>1</v>
      </c>
      <c r="I79" s="20"/>
      <c r="J79" s="20"/>
      <c r="K79" s="20"/>
      <c r="L79" s="20"/>
      <c r="M79" s="20"/>
      <c r="N79" s="20"/>
      <c r="O79" s="20"/>
      <c r="P79" s="20">
        <v>1</v>
      </c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"/>
      <c r="AC79" s="2"/>
      <c r="AD79" s="2"/>
      <c r="AE79" s="2"/>
      <c r="AF79" s="2"/>
      <c r="AG79" s="2"/>
      <c r="AH79" s="2"/>
      <c r="AI79" s="5"/>
      <c r="AJ79" s="53">
        <f t="shared" si="3"/>
        <v>3</v>
      </c>
      <c r="AK79" s="52">
        <f t="shared" si="5"/>
        <v>37.6738626198336</v>
      </c>
      <c r="AL79">
        <f>VLOOKUP($C79,М!$B$1:$E$103,2,FALSE)</f>
        <v>2002</v>
      </c>
      <c r="AM79" t="str">
        <f>VLOOKUP($C79,М!$B$1:$E$103,3,FALSE)</f>
        <v>б/р</v>
      </c>
      <c r="AN79" t="str">
        <f>VLOOKUP($C79,М!$B$1:$E$103,4,FALSE)</f>
        <v>"Универс"</v>
      </c>
    </row>
    <row r="80" spans="1:40" ht="12.75">
      <c r="A80" s="58">
        <v>78</v>
      </c>
      <c r="B80" s="94">
        <f t="shared" si="6"/>
        <v>74</v>
      </c>
      <c r="C80" s="2" t="s">
        <v>123</v>
      </c>
      <c r="D80" s="94">
        <v>1</v>
      </c>
      <c r="E80" s="20"/>
      <c r="F80" s="20"/>
      <c r="G80" s="20"/>
      <c r="H80" s="20">
        <v>1</v>
      </c>
      <c r="I80" s="20"/>
      <c r="J80" s="20"/>
      <c r="K80" s="20"/>
      <c r="L80" s="20"/>
      <c r="M80" s="20"/>
      <c r="N80" s="20"/>
      <c r="O80" s="20"/>
      <c r="P80" s="20">
        <v>1</v>
      </c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11"/>
      <c r="AB80" s="2"/>
      <c r="AC80" s="2"/>
      <c r="AD80" s="2"/>
      <c r="AE80" s="2"/>
      <c r="AF80" s="2"/>
      <c r="AG80" s="2"/>
      <c r="AH80" s="2"/>
      <c r="AI80" s="5"/>
      <c r="AJ80" s="53">
        <f t="shared" si="3"/>
        <v>3</v>
      </c>
      <c r="AK80" s="52">
        <f t="shared" si="5"/>
        <v>37.6738626198336</v>
      </c>
      <c r="AL80">
        <f>VLOOKUP($C80,М!$B$1:$E$103,2,FALSE)</f>
        <v>2005</v>
      </c>
      <c r="AM80" t="str">
        <f>VLOOKUP($C80,М!$B$1:$E$103,3,FALSE)</f>
        <v>б/р</v>
      </c>
      <c r="AN80" t="str">
        <f>VLOOKUP($C80,М!$B$1:$E$103,4,FALSE)</f>
        <v>лично</v>
      </c>
    </row>
    <row r="81" spans="1:40" ht="12.75">
      <c r="A81" s="57">
        <v>79</v>
      </c>
      <c r="B81" s="94">
        <f t="shared" si="6"/>
        <v>79</v>
      </c>
      <c r="C81" s="2" t="s">
        <v>161</v>
      </c>
      <c r="D81" s="94"/>
      <c r="E81" s="20"/>
      <c r="F81" s="20"/>
      <c r="G81" s="20"/>
      <c r="H81" s="20">
        <v>1</v>
      </c>
      <c r="I81" s="20"/>
      <c r="J81" s="20"/>
      <c r="K81" s="20"/>
      <c r="L81" s="20"/>
      <c r="M81" s="20"/>
      <c r="N81" s="20"/>
      <c r="O81" s="20"/>
      <c r="P81" s="20">
        <v>1</v>
      </c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"/>
      <c r="AC81" s="2"/>
      <c r="AD81" s="2"/>
      <c r="AE81" s="2"/>
      <c r="AF81" s="2"/>
      <c r="AG81" s="2"/>
      <c r="AH81" s="2"/>
      <c r="AI81" s="5"/>
      <c r="AJ81" s="53">
        <f aca="true" t="shared" si="7" ref="AJ81:AJ96">SUM(D81:AI81)</f>
        <v>2</v>
      </c>
      <c r="AK81" s="52">
        <f t="shared" si="5"/>
        <v>25.015634771732334</v>
      </c>
      <c r="AL81">
        <f>VLOOKUP($C81,М!$B$1:$E$103,2,FALSE)</f>
        <v>2000</v>
      </c>
      <c r="AM81" t="str">
        <f>VLOOKUP($C81,М!$B$1:$E$103,3,FALSE)</f>
        <v>б/р</v>
      </c>
      <c r="AN81" t="str">
        <f>VLOOKUP($C81,М!$B$1:$E$103,4,FALSE)</f>
        <v>неизв</v>
      </c>
    </row>
    <row r="82" spans="1:40" ht="12.75">
      <c r="A82" s="58">
        <v>80</v>
      </c>
      <c r="B82" s="94">
        <f t="shared" si="6"/>
        <v>79</v>
      </c>
      <c r="C82" s="2" t="s">
        <v>128</v>
      </c>
      <c r="D82" s="94"/>
      <c r="E82" s="20"/>
      <c r="F82" s="20"/>
      <c r="G82" s="20"/>
      <c r="H82" s="20">
        <v>1</v>
      </c>
      <c r="I82" s="20"/>
      <c r="J82" s="20"/>
      <c r="K82" s="20"/>
      <c r="L82" s="20"/>
      <c r="M82" s="20"/>
      <c r="N82" s="20"/>
      <c r="O82" s="20"/>
      <c r="P82" s="20">
        <v>1</v>
      </c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11"/>
      <c r="AB82" s="2"/>
      <c r="AC82" s="2"/>
      <c r="AD82" s="2"/>
      <c r="AE82" s="2"/>
      <c r="AF82" s="2"/>
      <c r="AG82" s="2"/>
      <c r="AH82" s="2"/>
      <c r="AI82" s="5"/>
      <c r="AJ82" s="53">
        <f t="shared" si="7"/>
        <v>2</v>
      </c>
      <c r="AK82" s="52">
        <f t="shared" si="5"/>
        <v>25.015634771732334</v>
      </c>
      <c r="AL82">
        <f>VLOOKUP($C82,М!$B$1:$E$103,2,FALSE)</f>
        <v>2005</v>
      </c>
      <c r="AM82" t="str">
        <f>VLOOKUP($C82,М!$B$1:$E$103,3,FALSE)</f>
        <v>б/р</v>
      </c>
      <c r="AN82" t="str">
        <f>VLOOKUP($C82,М!$B$1:$E$103,4,FALSE)</f>
        <v>Абакан</v>
      </c>
    </row>
    <row r="83" spans="1:40" ht="12.75">
      <c r="A83" s="57">
        <v>81</v>
      </c>
      <c r="B83" s="94">
        <f t="shared" si="6"/>
        <v>81</v>
      </c>
      <c r="C83" s="2" t="s">
        <v>102</v>
      </c>
      <c r="D83" s="94">
        <v>1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>
        <v>1</v>
      </c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11"/>
      <c r="AB83" s="2"/>
      <c r="AC83" s="2"/>
      <c r="AD83" s="2"/>
      <c r="AE83" s="2"/>
      <c r="AF83" s="2"/>
      <c r="AG83" s="2"/>
      <c r="AH83" s="2"/>
      <c r="AI83" s="5"/>
      <c r="AJ83" s="53">
        <f t="shared" si="7"/>
        <v>2</v>
      </c>
      <c r="AK83" s="52">
        <f t="shared" si="5"/>
        <v>24.853349799320778</v>
      </c>
      <c r="AL83">
        <f>VLOOKUP($C83,М!$B$1:$E$103,2,FALSE)</f>
        <v>2004</v>
      </c>
      <c r="AM83" t="str">
        <f>VLOOKUP($C83,М!$B$1:$E$103,3,FALSE)</f>
        <v>б/р</v>
      </c>
      <c r="AN83" t="str">
        <f>VLOOKUP($C83,М!$B$1:$E$103,4,FALSE)</f>
        <v>"Универс"</v>
      </c>
    </row>
    <row r="84" spans="1:40" ht="12.75">
      <c r="A84" s="58">
        <v>82</v>
      </c>
      <c r="B84" s="94">
        <f t="shared" si="6"/>
        <v>82</v>
      </c>
      <c r="C84" s="2" t="s">
        <v>149</v>
      </c>
      <c r="D84" s="94">
        <v>1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"/>
      <c r="AC84" s="2"/>
      <c r="AD84" s="2"/>
      <c r="AE84" s="2"/>
      <c r="AF84" s="2"/>
      <c r="AG84" s="2"/>
      <c r="AH84" s="2"/>
      <c r="AI84" s="5"/>
      <c r="AJ84" s="53">
        <f t="shared" si="7"/>
        <v>1</v>
      </c>
      <c r="AK84" s="52">
        <f t="shared" si="5"/>
        <v>12.658227848101266</v>
      </c>
      <c r="AL84">
        <f>VLOOKUP($C84,М!$B$1:$E$103,2,FALSE)</f>
        <v>2000</v>
      </c>
      <c r="AM84" t="str">
        <f>VLOOKUP($C84,М!$B$1:$E$103,3,FALSE)</f>
        <v>б/р</v>
      </c>
      <c r="AN84" t="str">
        <f>VLOOKUP($C84,М!$B$1:$E$103,4,FALSE)</f>
        <v>Сосновоборск</v>
      </c>
    </row>
    <row r="85" spans="1:40" ht="12.75">
      <c r="A85" s="57">
        <v>83</v>
      </c>
      <c r="B85" s="94">
        <f t="shared" si="6"/>
        <v>82</v>
      </c>
      <c r="C85" s="2" t="s">
        <v>90</v>
      </c>
      <c r="D85" s="94">
        <v>1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"/>
      <c r="AC85" s="2"/>
      <c r="AD85" s="2"/>
      <c r="AE85" s="2"/>
      <c r="AF85" s="2"/>
      <c r="AG85" s="2"/>
      <c r="AH85" s="2"/>
      <c r="AI85" s="5"/>
      <c r="AJ85" s="53">
        <f t="shared" si="7"/>
        <v>1</v>
      </c>
      <c r="AK85" s="52">
        <f t="shared" si="5"/>
        <v>12.658227848101266</v>
      </c>
      <c r="AL85">
        <f>VLOOKUP($C85,М!$B$1:$E$103,2,FALSE)</f>
        <v>2001</v>
      </c>
      <c r="AM85" t="str">
        <f>VLOOKUP($C85,М!$B$1:$E$103,3,FALSE)</f>
        <v>б/р</v>
      </c>
      <c r="AN85" t="str">
        <f>VLOOKUP($C85,М!$B$1:$E$103,4,FALSE)</f>
        <v>т/к "Стрела"</v>
      </c>
    </row>
    <row r="86" spans="1:40" ht="12.75">
      <c r="A86" s="58">
        <v>84</v>
      </c>
      <c r="B86" s="94">
        <f t="shared" si="6"/>
        <v>82</v>
      </c>
      <c r="C86" s="2" t="s">
        <v>263</v>
      </c>
      <c r="D86" s="94">
        <v>1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"/>
      <c r="AC86" s="2"/>
      <c r="AD86" s="2"/>
      <c r="AE86" s="2"/>
      <c r="AF86" s="2"/>
      <c r="AG86" s="2"/>
      <c r="AH86" s="2"/>
      <c r="AI86" s="5"/>
      <c r="AJ86" s="53">
        <f t="shared" si="7"/>
        <v>1</v>
      </c>
      <c r="AK86" s="52">
        <f t="shared" si="5"/>
        <v>12.658227848101266</v>
      </c>
      <c r="AL86">
        <f>VLOOKUP($C86,М!$B$1:$E$103,2,FALSE)</f>
        <v>2003</v>
      </c>
      <c r="AM86" t="str">
        <f>VLOOKUP($C86,М!$B$1:$E$103,3,FALSE)</f>
        <v>б/р</v>
      </c>
      <c r="AN86" t="str">
        <f>VLOOKUP($C86,М!$B$1:$E$103,4,FALSE)</f>
        <v>с/к "Буревестник"</v>
      </c>
    </row>
    <row r="87" spans="1:40" ht="12.75">
      <c r="A87" s="57">
        <v>85</v>
      </c>
      <c r="B87" s="94">
        <f t="shared" si="6"/>
        <v>82</v>
      </c>
      <c r="C87" s="2" t="s">
        <v>133</v>
      </c>
      <c r="D87" s="94">
        <v>1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"/>
      <c r="AC87" s="2"/>
      <c r="AD87" s="2"/>
      <c r="AE87" s="2"/>
      <c r="AF87" s="2"/>
      <c r="AG87" s="2"/>
      <c r="AH87" s="2"/>
      <c r="AI87" s="5"/>
      <c r="AJ87" s="53">
        <f t="shared" si="7"/>
        <v>1</v>
      </c>
      <c r="AK87" s="52">
        <f t="shared" si="5"/>
        <v>12.658227848101266</v>
      </c>
      <c r="AL87">
        <f>VLOOKUP($C87,М!$B$1:$E$103,2,FALSE)</f>
        <v>2003</v>
      </c>
      <c r="AM87" t="str">
        <f>VLOOKUP($C87,М!$B$1:$E$103,3,FALSE)</f>
        <v>б/р</v>
      </c>
      <c r="AN87" t="str">
        <f>VLOOKUP($C87,М!$B$1:$E$103,4,FALSE)</f>
        <v>с/к "Буревестник"</v>
      </c>
    </row>
    <row r="88" spans="1:40" ht="12.75">
      <c r="A88" s="58">
        <v>86</v>
      </c>
      <c r="B88" s="94">
        <f t="shared" si="6"/>
        <v>82</v>
      </c>
      <c r="C88" s="2" t="s">
        <v>92</v>
      </c>
      <c r="D88" s="94">
        <v>1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11"/>
      <c r="AB88" s="2"/>
      <c r="AC88" s="2"/>
      <c r="AD88" s="2"/>
      <c r="AE88" s="2"/>
      <c r="AF88" s="2"/>
      <c r="AG88" s="2"/>
      <c r="AH88" s="2"/>
      <c r="AI88" s="5"/>
      <c r="AJ88" s="53">
        <f t="shared" si="7"/>
        <v>1</v>
      </c>
      <c r="AK88" s="52">
        <f t="shared" si="5"/>
        <v>12.658227848101266</v>
      </c>
      <c r="AL88">
        <f>VLOOKUP($C88,М!$B$1:$E$103,2,FALSE)</f>
        <v>2005</v>
      </c>
      <c r="AM88" t="str">
        <f>VLOOKUP($C88,М!$B$1:$E$103,3,FALSE)</f>
        <v>б/р</v>
      </c>
      <c r="AN88" t="str">
        <f>VLOOKUP($C88,М!$B$1:$E$103,4,FALSE)</f>
        <v>ФСК "Академ"</v>
      </c>
    </row>
    <row r="89" spans="1:40" ht="12.75">
      <c r="A89" s="57">
        <v>87</v>
      </c>
      <c r="B89" s="94">
        <f t="shared" si="6"/>
        <v>87</v>
      </c>
      <c r="C89" s="2" t="s">
        <v>71</v>
      </c>
      <c r="D89" s="94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>
        <v>1</v>
      </c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"/>
      <c r="AC89" s="2"/>
      <c r="AD89" s="2"/>
      <c r="AE89" s="2"/>
      <c r="AF89" s="2"/>
      <c r="AG89" s="2"/>
      <c r="AH89" s="2"/>
      <c r="AI89" s="5"/>
      <c r="AJ89" s="53">
        <f t="shared" si="7"/>
        <v>1</v>
      </c>
      <c r="AK89" s="52">
        <f t="shared" si="5"/>
        <v>12.195121951219512</v>
      </c>
      <c r="AL89">
        <f>VLOOKUP($C89,М!$B$1:$E$103,2,FALSE)</f>
        <v>2003</v>
      </c>
      <c r="AM89" t="str">
        <f>VLOOKUP($C89,М!$B$1:$E$103,3,FALSE)</f>
        <v>б/р</v>
      </c>
      <c r="AN89" t="str">
        <f>VLOOKUP($C89,М!$B$1:$E$103,4,FALSE)</f>
        <v>Сосновоборск</v>
      </c>
    </row>
    <row r="90" spans="1:40" ht="12.75">
      <c r="A90" s="58">
        <v>88</v>
      </c>
      <c r="B90" s="94">
        <f t="shared" si="6"/>
        <v>88</v>
      </c>
      <c r="C90" s="2" t="s">
        <v>105</v>
      </c>
      <c r="D90" s="94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"/>
      <c r="AC90" s="2"/>
      <c r="AD90" s="2"/>
      <c r="AE90" s="2"/>
      <c r="AF90" s="2"/>
      <c r="AG90" s="2"/>
      <c r="AH90" s="2"/>
      <c r="AI90" s="5"/>
      <c r="AJ90" s="53">
        <f t="shared" si="7"/>
        <v>0</v>
      </c>
      <c r="AK90" s="52">
        <f t="shared" si="5"/>
        <v>0</v>
      </c>
      <c r="AL90">
        <f>VLOOKUP($C90,М!$B$1:$E$103,2,FALSE)</f>
        <v>2003</v>
      </c>
      <c r="AM90" t="str">
        <f>VLOOKUP($C90,М!$B$1:$E$103,3,FALSE)</f>
        <v>б/р</v>
      </c>
      <c r="AN90" t="str">
        <f>VLOOKUP($C90,М!$B$1:$E$103,4,FALSE)</f>
        <v>т/к "Стрела"</v>
      </c>
    </row>
    <row r="91" spans="1:40" ht="12.75">
      <c r="A91" s="57">
        <v>89</v>
      </c>
      <c r="B91" s="94">
        <f t="shared" si="6"/>
        <v>88</v>
      </c>
      <c r="C91" s="2" t="s">
        <v>72</v>
      </c>
      <c r="D91" s="94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11"/>
      <c r="AB91" s="2"/>
      <c r="AC91" s="2"/>
      <c r="AD91" s="2"/>
      <c r="AE91" s="2"/>
      <c r="AF91" s="2"/>
      <c r="AG91" s="2"/>
      <c r="AH91" s="2"/>
      <c r="AI91" s="5"/>
      <c r="AJ91" s="53">
        <f t="shared" si="7"/>
        <v>0</v>
      </c>
      <c r="AK91" s="52">
        <f t="shared" si="5"/>
        <v>0</v>
      </c>
      <c r="AL91">
        <f>VLOOKUP($C91,М!$B$1:$E$103,2,FALSE)</f>
        <v>2007</v>
      </c>
      <c r="AM91" t="str">
        <f>VLOOKUP($C91,М!$B$1:$E$103,3,FALSE)</f>
        <v>б/р</v>
      </c>
      <c r="AN91" t="str">
        <f>VLOOKUP($C91,М!$B$1:$E$103,4,FALSE)</f>
        <v>Абакан</v>
      </c>
    </row>
    <row r="92" spans="1:40" ht="12.75">
      <c r="A92" s="58">
        <v>90</v>
      </c>
      <c r="B92" s="94">
        <f t="shared" si="6"/>
        <v>88</v>
      </c>
      <c r="C92" s="2" t="s">
        <v>253</v>
      </c>
      <c r="D92" s="94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11"/>
      <c r="AB92" s="2"/>
      <c r="AC92" s="2"/>
      <c r="AD92" s="2"/>
      <c r="AE92" s="2"/>
      <c r="AF92" s="2"/>
      <c r="AG92" s="2"/>
      <c r="AH92" s="2"/>
      <c r="AI92" s="5"/>
      <c r="AJ92" s="53">
        <f t="shared" si="7"/>
        <v>0</v>
      </c>
      <c r="AK92" s="52">
        <f t="shared" si="5"/>
        <v>0</v>
      </c>
      <c r="AL92">
        <f>VLOOKUP($C92,М!$B$1:$E$103,2,FALSE)</f>
        <v>2005</v>
      </c>
      <c r="AM92" t="str">
        <f>VLOOKUP($C92,М!$B$1:$E$103,3,FALSE)</f>
        <v>б/р</v>
      </c>
      <c r="AN92" t="str">
        <f>VLOOKUP($C92,М!$B$1:$E$103,4,FALSE)</f>
        <v>Сосновоборск</v>
      </c>
    </row>
    <row r="93" spans="1:40" ht="12.75">
      <c r="A93" s="57">
        <v>91</v>
      </c>
      <c r="B93" s="94">
        <f t="shared" si="6"/>
        <v>88</v>
      </c>
      <c r="C93" s="2" t="s">
        <v>172</v>
      </c>
      <c r="D93" s="94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11"/>
      <c r="AB93" s="2"/>
      <c r="AC93" s="2"/>
      <c r="AD93" s="2"/>
      <c r="AE93" s="2"/>
      <c r="AF93" s="2"/>
      <c r="AG93" s="2"/>
      <c r="AH93" s="2"/>
      <c r="AI93" s="5"/>
      <c r="AJ93" s="53">
        <f t="shared" si="7"/>
        <v>0</v>
      </c>
      <c r="AK93" s="52">
        <f t="shared" si="5"/>
        <v>0</v>
      </c>
      <c r="AL93">
        <f>VLOOKUP($C93,М!$B$1:$E$103,2,FALSE)</f>
        <v>2006</v>
      </c>
      <c r="AM93" t="str">
        <f>VLOOKUP($C93,М!$B$1:$E$103,3,FALSE)</f>
        <v>б/р</v>
      </c>
      <c r="AN93" t="str">
        <f>VLOOKUP($C93,М!$B$1:$E$103,4,FALSE)</f>
        <v>Абакан</v>
      </c>
    </row>
    <row r="94" spans="1:40" ht="12.75">
      <c r="A94" s="58">
        <v>92</v>
      </c>
      <c r="B94" s="94">
        <f t="shared" si="6"/>
        <v>88</v>
      </c>
      <c r="C94" s="2" t="s">
        <v>134</v>
      </c>
      <c r="D94" s="94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11"/>
      <c r="AB94" s="2"/>
      <c r="AC94" s="2"/>
      <c r="AD94" s="2"/>
      <c r="AE94" s="2"/>
      <c r="AF94" s="2"/>
      <c r="AG94" s="2"/>
      <c r="AH94" s="2"/>
      <c r="AI94" s="5"/>
      <c r="AJ94" s="53">
        <f t="shared" si="7"/>
        <v>0</v>
      </c>
      <c r="AK94" s="52">
        <f t="shared" si="5"/>
        <v>0</v>
      </c>
      <c r="AL94">
        <f>VLOOKUP($C94,М!$B$1:$E$103,2,FALSE)</f>
        <v>2005</v>
      </c>
      <c r="AM94" t="str">
        <f>VLOOKUP($C94,М!$B$1:$E$103,3,FALSE)</f>
        <v>б/р</v>
      </c>
      <c r="AN94" t="str">
        <f>VLOOKUP($C94,М!$B$1:$E$103,4,FALSE)</f>
        <v>ДООЦ-1</v>
      </c>
    </row>
    <row r="95" spans="1:40" ht="12.75">
      <c r="A95" s="57">
        <v>93</v>
      </c>
      <c r="B95" s="94">
        <f t="shared" si="6"/>
        <v>88</v>
      </c>
      <c r="C95" s="2" t="s">
        <v>147</v>
      </c>
      <c r="D95" s="94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11"/>
      <c r="AB95" s="2"/>
      <c r="AC95" s="2"/>
      <c r="AD95" s="2"/>
      <c r="AE95" s="2"/>
      <c r="AF95" s="2"/>
      <c r="AG95" s="2"/>
      <c r="AH95" s="2"/>
      <c r="AI95" s="5"/>
      <c r="AJ95" s="53">
        <f t="shared" si="7"/>
        <v>0</v>
      </c>
      <c r="AK95" s="52">
        <f t="shared" si="5"/>
        <v>0</v>
      </c>
      <c r="AL95">
        <f>VLOOKUP($C95,М!$B$1:$E$103,2,FALSE)</f>
        <v>2004</v>
      </c>
      <c r="AM95" t="str">
        <f>VLOOKUP($C95,М!$B$1:$E$103,3,FALSE)</f>
        <v>б/р</v>
      </c>
      <c r="AN95" t="str">
        <f>VLOOKUP($C95,М!$B$1:$E$103,4,FALSE)</f>
        <v>"Универс"</v>
      </c>
    </row>
    <row r="96" spans="1:40" ht="13.5" thickBot="1">
      <c r="A96" s="58">
        <v>94</v>
      </c>
      <c r="B96" s="94">
        <f t="shared" si="6"/>
        <v>88</v>
      </c>
      <c r="C96" s="2" t="s">
        <v>152</v>
      </c>
      <c r="D96" s="170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7"/>
      <c r="AB96" s="61"/>
      <c r="AC96" s="61"/>
      <c r="AD96" s="61"/>
      <c r="AE96" s="61"/>
      <c r="AF96" s="61"/>
      <c r="AG96" s="61"/>
      <c r="AH96" s="61"/>
      <c r="AI96" s="79"/>
      <c r="AJ96" s="54">
        <f t="shared" si="7"/>
        <v>0</v>
      </c>
      <c r="AK96" s="55">
        <f t="shared" si="5"/>
        <v>0</v>
      </c>
      <c r="AL96">
        <f>VLOOKUP($C96,М!$B$1:$E$103,2,FALSE)</f>
        <v>2004</v>
      </c>
      <c r="AM96" t="str">
        <f>VLOOKUP($C96,М!$B$1:$E$103,3,FALSE)</f>
        <v>б/р</v>
      </c>
      <c r="AN96" t="str">
        <f>VLOOKUP($C96,М!$B$1:$E$103,4,FALSE)</f>
        <v>"Универс"</v>
      </c>
    </row>
    <row r="97" spans="1:38" ht="12.75" hidden="1">
      <c r="A97" s="37"/>
      <c r="B97" s="94">
        <f aca="true" t="shared" si="8" ref="B97:B105">IF(AK97&lt;&gt;A97,A97,B96)</f>
        <v>88</v>
      </c>
      <c r="C97" s="39"/>
      <c r="D97" s="80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4"/>
      <c r="AC97" s="4"/>
      <c r="AD97" s="4"/>
      <c r="AE97" s="4"/>
      <c r="AF97" s="4"/>
      <c r="AG97" s="4"/>
      <c r="AH97" s="4"/>
      <c r="AI97" s="56"/>
      <c r="AJ97" s="47"/>
      <c r="AK97" s="48">
        <f t="shared" si="5"/>
        <v>0</v>
      </c>
      <c r="AL97" t="e">
        <f>VLOOKUP(C97,М!$B$1:$E$103,2,FALSE)</f>
        <v>#N/A</v>
      </c>
    </row>
    <row r="98" spans="1:38" ht="12.75" hidden="1">
      <c r="A98" s="37"/>
      <c r="B98" s="94">
        <f t="shared" si="8"/>
        <v>88</v>
      </c>
      <c r="C98" s="12"/>
      <c r="D98" s="4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2"/>
      <c r="AC98" s="2"/>
      <c r="AD98" s="2"/>
      <c r="AE98" s="2"/>
      <c r="AF98" s="2"/>
      <c r="AG98" s="2"/>
      <c r="AH98" s="2"/>
      <c r="AI98" s="5"/>
      <c r="AJ98" s="26"/>
      <c r="AK98" s="33">
        <f t="shared" si="5"/>
        <v>0</v>
      </c>
      <c r="AL98" t="e">
        <f>VLOOKUP(C98,М!$B$1:$E$103,2,FALSE)</f>
        <v>#N/A</v>
      </c>
    </row>
    <row r="99" spans="1:38" ht="12.75" hidden="1">
      <c r="A99" s="37"/>
      <c r="B99" s="94">
        <f t="shared" si="8"/>
        <v>88</v>
      </c>
      <c r="C99" s="12"/>
      <c r="D99" s="46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2"/>
      <c r="AC99" s="2"/>
      <c r="AD99" s="2"/>
      <c r="AE99" s="2"/>
      <c r="AF99" s="2"/>
      <c r="AG99" s="2"/>
      <c r="AH99" s="2"/>
      <c r="AI99" s="5"/>
      <c r="AJ99" s="26"/>
      <c r="AK99" s="33">
        <f t="shared" si="5"/>
        <v>0</v>
      </c>
      <c r="AL99" t="e">
        <f>VLOOKUP(C99,М!$B$1:$E$103,2,FALSE)</f>
        <v>#N/A</v>
      </c>
    </row>
    <row r="100" spans="1:38" ht="12.75" hidden="1">
      <c r="A100" s="37"/>
      <c r="B100" s="94">
        <f t="shared" si="8"/>
        <v>88</v>
      </c>
      <c r="C100" s="12"/>
      <c r="D100" s="46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2"/>
      <c r="AC100" s="2"/>
      <c r="AD100" s="2"/>
      <c r="AE100" s="2"/>
      <c r="AF100" s="2"/>
      <c r="AG100" s="2"/>
      <c r="AH100" s="2"/>
      <c r="AI100" s="5"/>
      <c r="AJ100" s="26"/>
      <c r="AK100" s="33">
        <f t="shared" si="5"/>
        <v>0</v>
      </c>
      <c r="AL100" t="e">
        <f>VLOOKUP(C100,М!$B$1:$E$103,2,FALSE)</f>
        <v>#N/A</v>
      </c>
    </row>
    <row r="101" spans="1:38" ht="12.75" hidden="1">
      <c r="A101" s="37"/>
      <c r="B101" s="94">
        <f t="shared" si="8"/>
        <v>88</v>
      </c>
      <c r="C101" s="12"/>
      <c r="D101" s="4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2"/>
      <c r="AC101" s="2"/>
      <c r="AD101" s="2"/>
      <c r="AE101" s="2"/>
      <c r="AF101" s="2"/>
      <c r="AG101" s="2"/>
      <c r="AH101" s="2"/>
      <c r="AI101" s="5"/>
      <c r="AJ101" s="26"/>
      <c r="AK101" s="33">
        <f t="shared" si="5"/>
        <v>0</v>
      </c>
      <c r="AL101" t="e">
        <f>VLOOKUP(C101,М!$B$1:$E$103,2,FALSE)</f>
        <v>#N/A</v>
      </c>
    </row>
    <row r="102" spans="1:38" ht="12.75" hidden="1">
      <c r="A102" s="34"/>
      <c r="B102" s="94">
        <f t="shared" si="8"/>
        <v>88</v>
      </c>
      <c r="C102" s="12"/>
      <c r="D102" s="46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2"/>
      <c r="AC102" s="2"/>
      <c r="AD102" s="2"/>
      <c r="AE102" s="2"/>
      <c r="AF102" s="2"/>
      <c r="AG102" s="2"/>
      <c r="AH102" s="2"/>
      <c r="AI102" s="5"/>
      <c r="AJ102" s="26"/>
      <c r="AK102" s="33">
        <f t="shared" si="5"/>
        <v>0</v>
      </c>
      <c r="AL102" t="e">
        <f>VLOOKUP(C102,М!$B$1:$E$103,2,FALSE)</f>
        <v>#N/A</v>
      </c>
    </row>
    <row r="103" spans="1:38" ht="12.75" hidden="1">
      <c r="A103" s="37"/>
      <c r="B103" s="94">
        <f t="shared" si="8"/>
        <v>88</v>
      </c>
      <c r="C103" s="12"/>
      <c r="D103" s="4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2"/>
      <c r="AC103" s="2"/>
      <c r="AD103" s="2"/>
      <c r="AE103" s="2"/>
      <c r="AF103" s="2"/>
      <c r="AG103" s="2"/>
      <c r="AH103" s="2"/>
      <c r="AI103" s="5"/>
      <c r="AJ103" s="26"/>
      <c r="AK103" s="33">
        <f t="shared" si="5"/>
        <v>0</v>
      </c>
      <c r="AL103" t="e">
        <f>VLOOKUP(C103,М!$B$1:$E$103,2,FALSE)</f>
        <v>#N/A</v>
      </c>
    </row>
    <row r="104" spans="1:38" ht="12.75" hidden="1">
      <c r="A104" s="11"/>
      <c r="B104" s="94">
        <f t="shared" si="8"/>
        <v>88</v>
      </c>
      <c r="C104" s="4" t="s">
        <v>0</v>
      </c>
      <c r="D104" s="28">
        <f aca="true" t="shared" si="9" ref="D104:AI104">SUM(D3:D103)</f>
        <v>79</v>
      </c>
      <c r="E104" s="28">
        <f t="shared" si="9"/>
        <v>60</v>
      </c>
      <c r="F104" s="28">
        <f t="shared" si="9"/>
        <v>37</v>
      </c>
      <c r="G104" s="28">
        <f t="shared" si="9"/>
        <v>9</v>
      </c>
      <c r="H104" s="28">
        <f t="shared" si="9"/>
        <v>78</v>
      </c>
      <c r="I104" s="28">
        <f t="shared" si="9"/>
        <v>38</v>
      </c>
      <c r="J104" s="28">
        <f t="shared" si="9"/>
        <v>14</v>
      </c>
      <c r="K104" s="28">
        <f t="shared" si="9"/>
        <v>7</v>
      </c>
      <c r="L104" s="28">
        <f t="shared" si="9"/>
        <v>48</v>
      </c>
      <c r="M104" s="28">
        <f t="shared" si="9"/>
        <v>26</v>
      </c>
      <c r="N104" s="28">
        <f t="shared" si="9"/>
        <v>10</v>
      </c>
      <c r="O104" s="28">
        <f t="shared" si="9"/>
        <v>2</v>
      </c>
      <c r="P104" s="28">
        <f t="shared" si="9"/>
        <v>82</v>
      </c>
      <c r="Q104" s="28">
        <f t="shared" si="9"/>
        <v>37</v>
      </c>
      <c r="R104" s="28">
        <f t="shared" si="9"/>
        <v>18</v>
      </c>
      <c r="S104" s="28">
        <f t="shared" si="9"/>
        <v>11</v>
      </c>
      <c r="T104" s="28">
        <f t="shared" si="9"/>
        <v>68</v>
      </c>
      <c r="U104" s="28">
        <f t="shared" si="9"/>
        <v>29</v>
      </c>
      <c r="V104" s="28">
        <f t="shared" si="9"/>
        <v>15</v>
      </c>
      <c r="W104" s="28">
        <f t="shared" si="9"/>
        <v>15</v>
      </c>
      <c r="X104" s="28">
        <f t="shared" si="9"/>
        <v>61</v>
      </c>
      <c r="Y104" s="28">
        <f t="shared" si="9"/>
        <v>33</v>
      </c>
      <c r="Z104" s="28">
        <f t="shared" si="9"/>
        <v>12</v>
      </c>
      <c r="AA104" s="28">
        <f t="shared" si="9"/>
        <v>15</v>
      </c>
      <c r="AB104" s="4">
        <f t="shared" si="9"/>
        <v>0</v>
      </c>
      <c r="AC104" s="4">
        <f t="shared" si="9"/>
        <v>0</v>
      </c>
      <c r="AD104" s="4">
        <f t="shared" si="9"/>
        <v>0</v>
      </c>
      <c r="AE104" s="4">
        <f t="shared" si="9"/>
        <v>0</v>
      </c>
      <c r="AF104" s="4">
        <f t="shared" si="9"/>
        <v>0</v>
      </c>
      <c r="AG104" s="4">
        <f t="shared" si="9"/>
        <v>0</v>
      </c>
      <c r="AH104" s="4">
        <f t="shared" si="9"/>
        <v>0</v>
      </c>
      <c r="AI104" s="4">
        <f t="shared" si="9"/>
        <v>0</v>
      </c>
      <c r="AJ104" s="4"/>
      <c r="AK104" s="29"/>
      <c r="AL104" t="e">
        <f>VLOOKUP(C104,М!$B$1:$E$103,2,FALSE)</f>
        <v>#N/A</v>
      </c>
    </row>
    <row r="105" spans="2:38" ht="12.75" hidden="1">
      <c r="B105" s="94">
        <f t="shared" si="8"/>
        <v>88</v>
      </c>
      <c r="C105" t="s">
        <v>1</v>
      </c>
      <c r="D105" s="32">
        <f>IF(D104=0,0,$A$1/D104)</f>
        <v>12.658227848101266</v>
      </c>
      <c r="E105" s="32">
        <f>IF(E104=0,0,$A$1/E104)</f>
        <v>16.666666666666668</v>
      </c>
      <c r="F105" s="32">
        <f>IF(F104=0,0,$A$1/F104)</f>
        <v>27.027027027027028</v>
      </c>
      <c r="G105" s="32">
        <f>IF(G104=0,0,$A$1/G104)</f>
        <v>111.11111111111111</v>
      </c>
      <c r="H105" s="32">
        <f aca="true" t="shared" si="10" ref="H105:AI105">IF(H104=0,0,$A$1/H104)</f>
        <v>12.820512820512821</v>
      </c>
      <c r="I105" s="32">
        <f t="shared" si="10"/>
        <v>26.31578947368421</v>
      </c>
      <c r="J105" s="32">
        <f t="shared" si="10"/>
        <v>71.42857142857143</v>
      </c>
      <c r="K105" s="32">
        <f t="shared" si="10"/>
        <v>142.85714285714286</v>
      </c>
      <c r="L105" s="32">
        <f t="shared" si="10"/>
        <v>20.833333333333332</v>
      </c>
      <c r="M105" s="32">
        <f t="shared" si="10"/>
        <v>38.46153846153846</v>
      </c>
      <c r="N105" s="32">
        <f t="shared" si="10"/>
        <v>100</v>
      </c>
      <c r="O105" s="32">
        <f t="shared" si="10"/>
        <v>500</v>
      </c>
      <c r="P105" s="32">
        <f t="shared" si="10"/>
        <v>12.195121951219512</v>
      </c>
      <c r="Q105" s="32">
        <f t="shared" si="10"/>
        <v>27.027027027027028</v>
      </c>
      <c r="R105" s="32">
        <f t="shared" si="10"/>
        <v>55.55555555555556</v>
      </c>
      <c r="S105" s="32">
        <f t="shared" si="10"/>
        <v>90.9090909090909</v>
      </c>
      <c r="T105" s="32">
        <f t="shared" si="10"/>
        <v>14.705882352941176</v>
      </c>
      <c r="U105" s="32">
        <f t="shared" si="10"/>
        <v>34.48275862068966</v>
      </c>
      <c r="V105" s="32">
        <f t="shared" si="10"/>
        <v>66.66666666666667</v>
      </c>
      <c r="W105" s="32">
        <f t="shared" si="10"/>
        <v>66.66666666666667</v>
      </c>
      <c r="X105" s="32">
        <f t="shared" si="10"/>
        <v>16.39344262295082</v>
      </c>
      <c r="Y105" s="32">
        <f t="shared" si="10"/>
        <v>30.303030303030305</v>
      </c>
      <c r="Z105" s="32">
        <f t="shared" si="10"/>
        <v>83.33333333333333</v>
      </c>
      <c r="AA105" s="32">
        <f t="shared" si="10"/>
        <v>66.66666666666667</v>
      </c>
      <c r="AB105" s="1">
        <f t="shared" si="10"/>
        <v>0</v>
      </c>
      <c r="AC105" s="1">
        <f t="shared" si="10"/>
        <v>0</v>
      </c>
      <c r="AD105" s="1">
        <f t="shared" si="10"/>
        <v>0</v>
      </c>
      <c r="AE105" s="1">
        <f t="shared" si="10"/>
        <v>0</v>
      </c>
      <c r="AF105" s="1">
        <f t="shared" si="10"/>
        <v>0</v>
      </c>
      <c r="AG105" s="1">
        <f t="shared" si="10"/>
        <v>0</v>
      </c>
      <c r="AH105" s="1">
        <f t="shared" si="10"/>
        <v>0</v>
      </c>
      <c r="AI105" s="1">
        <f t="shared" si="10"/>
        <v>0</v>
      </c>
      <c r="AJ105" s="1"/>
      <c r="AL105" t="e">
        <f>VLOOKUP(C105,М!$B$1:$E$103,2,FALSE)</f>
        <v>#N/A</v>
      </c>
    </row>
  </sheetData>
  <sheetProtection/>
  <mergeCells count="3">
    <mergeCell ref="D1:AI1"/>
    <mergeCell ref="AO1:AP1"/>
    <mergeCell ref="AJ1:AK1"/>
  </mergeCells>
  <printOptions/>
  <pageMargins left="0.6299212598425197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8"/>
  <sheetViews>
    <sheetView workbookViewId="0" topLeftCell="B1">
      <selection activeCell="AQ16" sqref="AQ16"/>
    </sheetView>
  </sheetViews>
  <sheetFormatPr defaultColWidth="9.00390625" defaultRowHeight="12.75"/>
  <cols>
    <col min="1" max="1" width="6.75390625" style="27" hidden="1" customWidth="1"/>
    <col min="2" max="2" width="6.75390625" style="27" customWidth="1"/>
    <col min="3" max="3" width="20.875" style="0" bestFit="1" customWidth="1"/>
    <col min="4" max="27" width="3.00390625" style="27" customWidth="1"/>
    <col min="28" max="35" width="3.00390625" style="0" hidden="1" customWidth="1"/>
    <col min="36" max="36" width="6.25390625" style="0" customWidth="1"/>
    <col min="38" max="38" width="5.00390625" style="0" hidden="1" customWidth="1"/>
    <col min="39" max="39" width="0" style="0" hidden="1" customWidth="1"/>
    <col min="40" max="40" width="18.625" style="0" hidden="1" customWidth="1"/>
  </cols>
  <sheetData>
    <row r="1" spans="1:42" ht="12.75">
      <c r="A1" s="114">
        <v>1000</v>
      </c>
      <c r="B1" s="173"/>
      <c r="C1" s="115"/>
      <c r="D1" s="151" t="s">
        <v>173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71"/>
      <c r="AK1" s="172"/>
      <c r="AO1" s="149" t="s">
        <v>174</v>
      </c>
      <c r="AP1" s="149"/>
    </row>
    <row r="2" spans="2:42" ht="13.5" thickBot="1">
      <c r="B2" s="40" t="s">
        <v>157</v>
      </c>
      <c r="C2" s="69" t="s">
        <v>2</v>
      </c>
      <c r="D2" s="127">
        <v>1</v>
      </c>
      <c r="E2" s="129">
        <v>2</v>
      </c>
      <c r="F2" s="130">
        <v>3</v>
      </c>
      <c r="G2" s="131">
        <v>4</v>
      </c>
      <c r="H2" s="128">
        <v>5</v>
      </c>
      <c r="I2" s="129">
        <v>6</v>
      </c>
      <c r="J2" s="130">
        <v>7</v>
      </c>
      <c r="K2" s="131">
        <v>8</v>
      </c>
      <c r="L2" s="128">
        <v>9</v>
      </c>
      <c r="M2" s="129">
        <v>10</v>
      </c>
      <c r="N2" s="130">
        <v>11</v>
      </c>
      <c r="O2" s="131">
        <v>12</v>
      </c>
      <c r="P2" s="128">
        <v>13</v>
      </c>
      <c r="Q2" s="129">
        <v>14</v>
      </c>
      <c r="R2" s="130">
        <v>15</v>
      </c>
      <c r="S2" s="131">
        <v>16</v>
      </c>
      <c r="T2" s="128">
        <v>17</v>
      </c>
      <c r="U2" s="129">
        <v>18</v>
      </c>
      <c r="V2" s="130">
        <v>19</v>
      </c>
      <c r="W2" s="131">
        <v>20</v>
      </c>
      <c r="X2" s="128">
        <v>21</v>
      </c>
      <c r="Y2" s="129">
        <v>22</v>
      </c>
      <c r="Z2" s="130">
        <v>23</v>
      </c>
      <c r="AA2" s="131">
        <v>24</v>
      </c>
      <c r="AB2" s="42">
        <v>25</v>
      </c>
      <c r="AC2" s="42">
        <v>26</v>
      </c>
      <c r="AD2" s="42">
        <v>27</v>
      </c>
      <c r="AE2" s="42">
        <v>28</v>
      </c>
      <c r="AF2" s="42">
        <v>29</v>
      </c>
      <c r="AG2" s="42">
        <v>30</v>
      </c>
      <c r="AH2" s="42">
        <v>31</v>
      </c>
      <c r="AI2" s="75">
        <v>32</v>
      </c>
      <c r="AJ2" s="40" t="s">
        <v>3</v>
      </c>
      <c r="AK2" s="63" t="s">
        <v>164</v>
      </c>
      <c r="AL2" s="161" t="s">
        <v>252</v>
      </c>
      <c r="AM2" s="161" t="s">
        <v>222</v>
      </c>
      <c r="AN2" s="174" t="s">
        <v>224</v>
      </c>
      <c r="AO2" s="38" t="s">
        <v>177</v>
      </c>
      <c r="AP2" s="30" t="s">
        <v>178</v>
      </c>
    </row>
    <row r="3" spans="1:42" ht="12.75">
      <c r="A3" s="49">
        <v>1</v>
      </c>
      <c r="B3" s="80">
        <v>1</v>
      </c>
      <c r="C3" s="4" t="s">
        <v>8</v>
      </c>
      <c r="D3" s="80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>
        <v>1</v>
      </c>
      <c r="O3" s="28"/>
      <c r="P3" s="28">
        <v>1</v>
      </c>
      <c r="Q3" s="28">
        <v>1</v>
      </c>
      <c r="R3" s="28">
        <v>1</v>
      </c>
      <c r="S3" s="28">
        <v>1</v>
      </c>
      <c r="T3" s="28">
        <v>1</v>
      </c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>
        <v>1</v>
      </c>
      <c r="AA3" s="28">
        <v>1</v>
      </c>
      <c r="AB3" s="4"/>
      <c r="AC3" s="4"/>
      <c r="AD3" s="4"/>
      <c r="AE3" s="4"/>
      <c r="AF3" s="4"/>
      <c r="AG3" s="4"/>
      <c r="AH3" s="4"/>
      <c r="AI3" s="56"/>
      <c r="AJ3" s="49">
        <f aca="true" t="shared" si="0" ref="AJ3:AJ34">SUM(D3:AI3)</f>
        <v>23</v>
      </c>
      <c r="AK3" s="50">
        <f aca="true" t="shared" si="1" ref="AK3:AK34">SUMPRODUCT(D3:AI3,$D$77:$AI$77)</f>
        <v>2109.2024444123144</v>
      </c>
      <c r="AL3">
        <f>VLOOKUP($C3,Ж!$B$2:$E$81,2,FALSE)</f>
        <v>2001</v>
      </c>
      <c r="AM3">
        <f>VLOOKUP($C3,Ж!$B$2:$E$81,3,FALSE)</f>
        <v>2</v>
      </c>
      <c r="AN3" t="str">
        <f>VLOOKUP($C3,Ж!$B$2:$E$81,4,FALSE)</f>
        <v>СДЮСШОР</v>
      </c>
      <c r="AO3" s="45" t="s">
        <v>175</v>
      </c>
      <c r="AP3" s="35" t="s">
        <v>176</v>
      </c>
    </row>
    <row r="4" spans="1:42" ht="12.75">
      <c r="A4" s="51">
        <v>2</v>
      </c>
      <c r="B4" s="46">
        <f>IF(AK4&lt;&gt;AK3,A4,B3)</f>
        <v>2</v>
      </c>
      <c r="C4" s="2" t="s">
        <v>9</v>
      </c>
      <c r="D4" s="46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11">
        <v>1</v>
      </c>
      <c r="AB4" s="2"/>
      <c r="AC4" s="2"/>
      <c r="AD4" s="2"/>
      <c r="AE4" s="2"/>
      <c r="AF4" s="2"/>
      <c r="AG4" s="2"/>
      <c r="AH4" s="2"/>
      <c r="AI4" s="5"/>
      <c r="AJ4" s="51">
        <f t="shared" si="0"/>
        <v>24</v>
      </c>
      <c r="AK4" s="52">
        <f t="shared" si="1"/>
        <v>3109.202444412314</v>
      </c>
      <c r="AL4">
        <f>VLOOKUP($C4,Ж!$B$2:$E$81,2,FALSE)</f>
        <v>2001</v>
      </c>
      <c r="AM4">
        <f>VLOOKUP($C4,Ж!$B$2:$E$81,3,FALSE)</f>
        <v>3</v>
      </c>
      <c r="AN4" t="str">
        <f>VLOOKUP($C4,Ж!$B$2:$E$81,4,FALSE)</f>
        <v>СДЮСШОР</v>
      </c>
      <c r="AO4" s="45" t="s">
        <v>179</v>
      </c>
      <c r="AP4" s="35" t="s">
        <v>176</v>
      </c>
    </row>
    <row r="5" spans="1:42" ht="12.75">
      <c r="A5" s="49">
        <v>3</v>
      </c>
      <c r="B5" s="46">
        <f aca="true" t="shared" si="2" ref="B5:B68">IF(AK5&lt;&gt;AK4,A5,B4)</f>
        <v>3</v>
      </c>
      <c r="C5" s="2" t="s">
        <v>12</v>
      </c>
      <c r="D5" s="46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/>
      <c r="L5" s="11">
        <v>1</v>
      </c>
      <c r="M5" s="11">
        <v>1</v>
      </c>
      <c r="N5" s="11">
        <v>1</v>
      </c>
      <c r="O5" s="11"/>
      <c r="P5" s="11">
        <v>1</v>
      </c>
      <c r="Q5" s="11">
        <v>1</v>
      </c>
      <c r="R5" s="11">
        <v>1</v>
      </c>
      <c r="S5" s="11"/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11">
        <v>1</v>
      </c>
      <c r="AB5" s="2"/>
      <c r="AC5" s="2"/>
      <c r="AD5" s="2"/>
      <c r="AE5" s="2"/>
      <c r="AF5" s="2"/>
      <c r="AG5" s="2"/>
      <c r="AH5" s="2"/>
      <c r="AI5" s="5"/>
      <c r="AJ5" s="51">
        <f t="shared" si="0"/>
        <v>21</v>
      </c>
      <c r="AK5" s="52">
        <f t="shared" si="1"/>
        <v>1659.202444412314</v>
      </c>
      <c r="AL5">
        <f>VLOOKUP($C5,Ж!$B$2:$E$81,2,FALSE)</f>
        <v>2001</v>
      </c>
      <c r="AM5">
        <f>VLOOKUP($C5,Ж!$B$2:$E$81,3,FALSE)</f>
        <v>2</v>
      </c>
      <c r="AN5" t="str">
        <f>VLOOKUP($C5,Ж!$B$2:$E$81,4,FALSE)</f>
        <v>СДЮСШОР</v>
      </c>
      <c r="AO5" s="45" t="s">
        <v>179</v>
      </c>
      <c r="AP5" s="35" t="s">
        <v>180</v>
      </c>
    </row>
    <row r="6" spans="1:42" ht="12.75">
      <c r="A6" s="51">
        <v>4</v>
      </c>
      <c r="B6" s="46">
        <f t="shared" si="2"/>
        <v>4</v>
      </c>
      <c r="C6" s="2" t="s">
        <v>29</v>
      </c>
      <c r="D6" s="94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/>
      <c r="L6" s="20">
        <v>1</v>
      </c>
      <c r="M6" s="20">
        <v>1</v>
      </c>
      <c r="N6" s="20">
        <v>1</v>
      </c>
      <c r="O6" s="20"/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20">
        <v>1</v>
      </c>
      <c r="AB6" s="2"/>
      <c r="AC6" s="2"/>
      <c r="AD6" s="2"/>
      <c r="AE6" s="2"/>
      <c r="AF6" s="2"/>
      <c r="AG6" s="2"/>
      <c r="AH6" s="2"/>
      <c r="AI6" s="5"/>
      <c r="AJ6" s="51">
        <f t="shared" si="0"/>
        <v>22</v>
      </c>
      <c r="AK6" s="52">
        <f t="shared" si="1"/>
        <v>1859.2024444123142</v>
      </c>
      <c r="AL6">
        <f>VLOOKUP($C6,Ж!$B$2:$E$81,2,FALSE)</f>
        <v>2002</v>
      </c>
      <c r="AM6" t="str">
        <f>VLOOKUP($C6,Ж!$B$2:$E$81,3,FALSE)</f>
        <v>б/р</v>
      </c>
      <c r="AN6" t="str">
        <f>VLOOKUP($C6,Ж!$B$2:$E$81,4,FALSE)</f>
        <v>СДЮСШОР</v>
      </c>
      <c r="AO6" s="45" t="s">
        <v>179</v>
      </c>
      <c r="AP6" s="35" t="s">
        <v>179</v>
      </c>
    </row>
    <row r="7" spans="1:42" ht="12.75">
      <c r="A7" s="49">
        <v>5</v>
      </c>
      <c r="B7" s="46">
        <v>5</v>
      </c>
      <c r="C7" s="2" t="s">
        <v>10</v>
      </c>
      <c r="D7" s="46">
        <v>1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/>
      <c r="O7" s="11"/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>
        <v>1</v>
      </c>
      <c r="V7" s="11">
        <v>1</v>
      </c>
      <c r="W7" s="11">
        <v>1</v>
      </c>
      <c r="X7" s="11">
        <v>1</v>
      </c>
      <c r="Y7" s="11">
        <v>1</v>
      </c>
      <c r="Z7" s="11">
        <v>1</v>
      </c>
      <c r="AA7" s="11">
        <v>1</v>
      </c>
      <c r="AB7" s="2"/>
      <c r="AC7" s="2"/>
      <c r="AD7" s="2"/>
      <c r="AE7" s="2"/>
      <c r="AF7" s="2"/>
      <c r="AG7" s="2"/>
      <c r="AH7" s="2"/>
      <c r="AI7" s="5"/>
      <c r="AJ7" s="51">
        <f t="shared" si="0"/>
        <v>22</v>
      </c>
      <c r="AK7" s="52">
        <f t="shared" si="1"/>
        <v>1859.2024444123142</v>
      </c>
      <c r="AL7">
        <f>VLOOKUP($C7,Ж!$B$2:$E$81,2,FALSE)</f>
        <v>2001</v>
      </c>
      <c r="AM7">
        <f>VLOOKUP($C7,Ж!$B$2:$E$81,3,FALSE)</f>
        <v>3</v>
      </c>
      <c r="AN7" t="str">
        <f>VLOOKUP($C7,Ж!$B$2:$E$81,4,FALSE)</f>
        <v>Ангарск</v>
      </c>
      <c r="AO7" s="45" t="s">
        <v>181</v>
      </c>
      <c r="AP7" s="35" t="s">
        <v>180</v>
      </c>
    </row>
    <row r="8" spans="1:42" ht="12.75">
      <c r="A8" s="51">
        <v>6</v>
      </c>
      <c r="B8" s="46">
        <f t="shared" si="2"/>
        <v>6</v>
      </c>
      <c r="C8" s="2" t="s">
        <v>226</v>
      </c>
      <c r="D8" s="94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/>
      <c r="L8" s="20">
        <v>1</v>
      </c>
      <c r="M8" s="20">
        <v>1</v>
      </c>
      <c r="N8" s="20"/>
      <c r="O8" s="20"/>
      <c r="P8" s="20">
        <v>1</v>
      </c>
      <c r="Q8" s="20">
        <v>1</v>
      </c>
      <c r="R8" s="20">
        <v>1</v>
      </c>
      <c r="S8" s="20"/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20"/>
      <c r="AB8" s="2"/>
      <c r="AC8" s="2"/>
      <c r="AD8" s="2"/>
      <c r="AE8" s="2"/>
      <c r="AF8" s="2"/>
      <c r="AG8" s="2"/>
      <c r="AH8" s="2"/>
      <c r="AI8" s="5"/>
      <c r="AJ8" s="51">
        <f t="shared" si="0"/>
        <v>19</v>
      </c>
      <c r="AK8" s="52">
        <f t="shared" si="1"/>
        <v>1209.2024444123138</v>
      </c>
      <c r="AL8">
        <f>VLOOKUP($C8,Ж!$B$2:$E$81,2,FALSE)</f>
        <v>2002</v>
      </c>
      <c r="AM8">
        <f>VLOOKUP($C8,Ж!$B$2:$E$81,3,FALSE)</f>
        <v>3</v>
      </c>
      <c r="AN8" t="str">
        <f>VLOOKUP($C8,Ж!$B$2:$E$81,4,FALSE)</f>
        <v>СДЮСШОР</v>
      </c>
      <c r="AO8" s="46">
        <v>0</v>
      </c>
      <c r="AP8" s="35" t="s">
        <v>182</v>
      </c>
    </row>
    <row r="9" spans="1:40" ht="12.75">
      <c r="A9" s="49">
        <v>7</v>
      </c>
      <c r="B9" s="46">
        <f t="shared" si="2"/>
        <v>7</v>
      </c>
      <c r="C9" s="2" t="s">
        <v>42</v>
      </c>
      <c r="D9" s="94">
        <v>1</v>
      </c>
      <c r="E9" s="20">
        <v>1</v>
      </c>
      <c r="F9" s="20">
        <v>1</v>
      </c>
      <c r="G9" s="20"/>
      <c r="H9" s="20">
        <v>1</v>
      </c>
      <c r="I9" s="20">
        <v>1</v>
      </c>
      <c r="J9" s="20">
        <v>1</v>
      </c>
      <c r="K9" s="20"/>
      <c r="L9" s="20">
        <v>1</v>
      </c>
      <c r="M9" s="20">
        <v>1</v>
      </c>
      <c r="N9" s="20"/>
      <c r="O9" s="20"/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/>
      <c r="W9" s="20"/>
      <c r="X9" s="20">
        <v>1</v>
      </c>
      <c r="Y9" s="20">
        <v>1</v>
      </c>
      <c r="Z9" s="20">
        <v>1</v>
      </c>
      <c r="AA9" s="20"/>
      <c r="AB9" s="2"/>
      <c r="AC9" s="2"/>
      <c r="AD9" s="2"/>
      <c r="AE9" s="2"/>
      <c r="AF9" s="2"/>
      <c r="AG9" s="2"/>
      <c r="AH9" s="2"/>
      <c r="AI9" s="5"/>
      <c r="AJ9" s="51">
        <f t="shared" si="0"/>
        <v>17</v>
      </c>
      <c r="AK9" s="52">
        <f t="shared" si="1"/>
        <v>988.5675237773931</v>
      </c>
      <c r="AL9">
        <f>VLOOKUP($C9,Ж!$B$2:$E$81,2,FALSE)</f>
        <v>2003</v>
      </c>
      <c r="AM9">
        <f>VLOOKUP($C9,Ж!$B$2:$E$81,3,FALSE)</f>
        <v>3</v>
      </c>
      <c r="AN9" t="str">
        <f>VLOOKUP($C9,Ж!$B$2:$E$81,4,FALSE)</f>
        <v>СДЮСШОР</v>
      </c>
    </row>
    <row r="10" spans="1:40" ht="12.75">
      <c r="A10" s="51">
        <v>8</v>
      </c>
      <c r="B10" s="46">
        <f t="shared" si="2"/>
        <v>8</v>
      </c>
      <c r="C10" s="2" t="s">
        <v>227</v>
      </c>
      <c r="D10" s="46">
        <v>1</v>
      </c>
      <c r="E10" s="11">
        <v>1</v>
      </c>
      <c r="F10" s="11">
        <v>1</v>
      </c>
      <c r="G10" s="11"/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/>
      <c r="O10" s="11"/>
      <c r="P10" s="11">
        <v>1</v>
      </c>
      <c r="Q10" s="11">
        <v>1</v>
      </c>
      <c r="R10" s="11"/>
      <c r="S10" s="11"/>
      <c r="T10" s="11">
        <v>1</v>
      </c>
      <c r="U10" s="11">
        <v>1</v>
      </c>
      <c r="V10" s="11"/>
      <c r="W10" s="11"/>
      <c r="X10" s="11">
        <v>1</v>
      </c>
      <c r="Y10" s="11">
        <v>1</v>
      </c>
      <c r="Z10" s="11"/>
      <c r="AA10" s="11"/>
      <c r="AB10" s="2"/>
      <c r="AC10" s="2"/>
      <c r="AD10" s="2"/>
      <c r="AE10" s="2"/>
      <c r="AF10" s="2"/>
      <c r="AG10" s="2"/>
      <c r="AH10" s="2"/>
      <c r="AI10" s="5"/>
      <c r="AJ10" s="51">
        <f t="shared" si="0"/>
        <v>15</v>
      </c>
      <c r="AK10" s="52">
        <f t="shared" si="1"/>
        <v>804.8012900111595</v>
      </c>
      <c r="AL10">
        <f>VLOOKUP($C10,Ж!$B$2:$E$81,2,FALSE)</f>
        <v>2000</v>
      </c>
      <c r="AM10" t="str">
        <f>VLOOKUP($C10,Ж!$B$2:$E$81,3,FALSE)</f>
        <v>1юн</v>
      </c>
      <c r="AN10" t="str">
        <f>VLOOKUP($C10,Ж!$B$2:$E$81,4,FALSE)</f>
        <v>СДЮСШОР</v>
      </c>
    </row>
    <row r="11" spans="1:40" ht="12.75">
      <c r="A11" s="49">
        <v>9</v>
      </c>
      <c r="B11" s="46">
        <f t="shared" si="2"/>
        <v>9</v>
      </c>
      <c r="C11" s="2" t="s">
        <v>33</v>
      </c>
      <c r="D11" s="94">
        <v>1</v>
      </c>
      <c r="E11" s="20">
        <v>1</v>
      </c>
      <c r="F11" s="20">
        <v>1</v>
      </c>
      <c r="G11" s="20"/>
      <c r="H11" s="20">
        <v>1</v>
      </c>
      <c r="I11" s="20">
        <v>1</v>
      </c>
      <c r="J11" s="20">
        <v>1</v>
      </c>
      <c r="K11" s="20"/>
      <c r="L11" s="20">
        <v>1</v>
      </c>
      <c r="M11" s="20">
        <v>1</v>
      </c>
      <c r="N11" s="20"/>
      <c r="O11" s="20"/>
      <c r="P11" s="20">
        <v>1</v>
      </c>
      <c r="Q11" s="20">
        <v>1</v>
      </c>
      <c r="R11" s="20">
        <v>1</v>
      </c>
      <c r="S11" s="20"/>
      <c r="T11" s="20">
        <v>1</v>
      </c>
      <c r="U11" s="20">
        <v>1</v>
      </c>
      <c r="V11" s="20"/>
      <c r="W11" s="20">
        <v>1</v>
      </c>
      <c r="X11" s="20">
        <v>1</v>
      </c>
      <c r="Y11" s="20">
        <v>1</v>
      </c>
      <c r="Z11" s="20"/>
      <c r="AA11" s="20"/>
      <c r="AB11" s="2"/>
      <c r="AC11" s="2"/>
      <c r="AD11" s="2"/>
      <c r="AE11" s="2"/>
      <c r="AF11" s="2"/>
      <c r="AG11" s="2"/>
      <c r="AH11" s="2"/>
      <c r="AI11" s="5"/>
      <c r="AJ11" s="51">
        <f t="shared" si="0"/>
        <v>16</v>
      </c>
      <c r="AK11" s="52">
        <f t="shared" si="1"/>
        <v>756.8214920313613</v>
      </c>
      <c r="AL11">
        <f>VLOOKUP($C11,Ж!$B$2:$E$81,2,FALSE)</f>
        <v>2003</v>
      </c>
      <c r="AM11" t="str">
        <f>VLOOKUP($C11,Ж!$B$2:$E$81,3,FALSE)</f>
        <v>1юн</v>
      </c>
      <c r="AN11" t="str">
        <f>VLOOKUP($C11,Ж!$B$2:$E$81,4,FALSE)</f>
        <v>СДЮСШОР</v>
      </c>
    </row>
    <row r="12" spans="1:40" ht="12.75">
      <c r="A12" s="51">
        <v>10</v>
      </c>
      <c r="B12" s="46">
        <f t="shared" si="2"/>
        <v>9</v>
      </c>
      <c r="C12" s="2" t="s">
        <v>228</v>
      </c>
      <c r="D12" s="94">
        <v>1</v>
      </c>
      <c r="E12" s="20">
        <v>1</v>
      </c>
      <c r="F12" s="20">
        <v>1</v>
      </c>
      <c r="G12" s="20"/>
      <c r="H12" s="20">
        <v>1</v>
      </c>
      <c r="I12" s="20">
        <v>1</v>
      </c>
      <c r="J12" s="20">
        <v>1</v>
      </c>
      <c r="K12" s="20"/>
      <c r="L12" s="20">
        <v>1</v>
      </c>
      <c r="M12" s="20">
        <v>1</v>
      </c>
      <c r="N12" s="20"/>
      <c r="O12" s="20"/>
      <c r="P12" s="20">
        <v>1</v>
      </c>
      <c r="Q12" s="20">
        <v>1</v>
      </c>
      <c r="R12" s="20">
        <v>1</v>
      </c>
      <c r="S12" s="20"/>
      <c r="T12" s="20">
        <v>1</v>
      </c>
      <c r="U12" s="20">
        <v>1</v>
      </c>
      <c r="V12" s="20"/>
      <c r="W12" s="20">
        <v>1</v>
      </c>
      <c r="X12" s="20">
        <v>1</v>
      </c>
      <c r="Y12" s="20">
        <v>1</v>
      </c>
      <c r="Z12" s="20"/>
      <c r="AA12" s="20"/>
      <c r="AB12" s="2"/>
      <c r="AC12" s="2"/>
      <c r="AD12" s="2"/>
      <c r="AE12" s="2"/>
      <c r="AF12" s="2"/>
      <c r="AG12" s="2"/>
      <c r="AH12" s="2"/>
      <c r="AI12" s="5"/>
      <c r="AJ12" s="51">
        <f t="shared" si="0"/>
        <v>16</v>
      </c>
      <c r="AK12" s="52">
        <f t="shared" si="1"/>
        <v>756.8214920313613</v>
      </c>
      <c r="AL12">
        <f>VLOOKUP($C12,Ж!$B$2:$E$81,2,FALSE)</f>
        <v>2002</v>
      </c>
      <c r="AM12" t="str">
        <f>VLOOKUP($C12,Ж!$B$2:$E$81,3,FALSE)</f>
        <v>2юн</v>
      </c>
      <c r="AN12" t="str">
        <f>VLOOKUP($C12,Ж!$B$2:$E$81,4,FALSE)</f>
        <v>ДООЦ-1</v>
      </c>
    </row>
    <row r="13" spans="1:40" ht="12.75">
      <c r="A13" s="49">
        <v>11</v>
      </c>
      <c r="B13" s="46">
        <f t="shared" si="2"/>
        <v>9</v>
      </c>
      <c r="C13" s="2" t="s">
        <v>37</v>
      </c>
      <c r="D13" s="94">
        <v>1</v>
      </c>
      <c r="E13" s="20">
        <v>1</v>
      </c>
      <c r="F13" s="20">
        <v>1</v>
      </c>
      <c r="G13" s="20"/>
      <c r="H13" s="20">
        <v>1</v>
      </c>
      <c r="I13" s="20">
        <v>1</v>
      </c>
      <c r="J13" s="20">
        <v>1</v>
      </c>
      <c r="K13" s="20"/>
      <c r="L13" s="20">
        <v>1</v>
      </c>
      <c r="M13" s="20">
        <v>1</v>
      </c>
      <c r="N13" s="20"/>
      <c r="O13" s="20"/>
      <c r="P13" s="20">
        <v>1</v>
      </c>
      <c r="Q13" s="20">
        <v>1</v>
      </c>
      <c r="R13" s="20">
        <v>1</v>
      </c>
      <c r="S13" s="20"/>
      <c r="T13" s="20">
        <v>1</v>
      </c>
      <c r="U13" s="20">
        <v>1</v>
      </c>
      <c r="V13" s="20"/>
      <c r="W13" s="20">
        <v>1</v>
      </c>
      <c r="X13" s="20">
        <v>1</v>
      </c>
      <c r="Y13" s="20">
        <v>1</v>
      </c>
      <c r="Z13" s="20"/>
      <c r="AA13" s="20"/>
      <c r="AB13" s="2"/>
      <c r="AC13" s="2"/>
      <c r="AD13" s="2"/>
      <c r="AE13" s="2"/>
      <c r="AF13" s="2"/>
      <c r="AG13" s="2"/>
      <c r="AH13" s="2"/>
      <c r="AI13" s="5"/>
      <c r="AJ13" s="51">
        <f t="shared" si="0"/>
        <v>16</v>
      </c>
      <c r="AK13" s="52">
        <f t="shared" si="1"/>
        <v>756.8214920313613</v>
      </c>
      <c r="AL13">
        <f>VLOOKUP($C13,Ж!$B$2:$E$81,2,FALSE)</f>
        <v>2003</v>
      </c>
      <c r="AM13" t="str">
        <f>VLOOKUP($C13,Ж!$B$2:$E$81,3,FALSE)</f>
        <v>б/р</v>
      </c>
      <c r="AN13" t="str">
        <f>VLOOKUP($C13,Ж!$B$2:$E$81,4,FALSE)</f>
        <v>СДЮСШОР</v>
      </c>
    </row>
    <row r="14" spans="1:40" ht="12.75">
      <c r="A14" s="51">
        <v>12</v>
      </c>
      <c r="B14" s="46">
        <f t="shared" si="2"/>
        <v>12</v>
      </c>
      <c r="C14" s="2" t="s">
        <v>229</v>
      </c>
      <c r="D14" s="94">
        <v>1</v>
      </c>
      <c r="E14" s="20">
        <v>1</v>
      </c>
      <c r="F14" s="20">
        <v>1</v>
      </c>
      <c r="G14" s="20"/>
      <c r="H14" s="20">
        <v>1</v>
      </c>
      <c r="I14" s="20">
        <v>1</v>
      </c>
      <c r="J14" s="20">
        <v>1</v>
      </c>
      <c r="K14" s="20"/>
      <c r="L14" s="20">
        <v>1</v>
      </c>
      <c r="M14" s="20">
        <v>1</v>
      </c>
      <c r="N14" s="20"/>
      <c r="O14" s="20"/>
      <c r="P14" s="20">
        <v>1</v>
      </c>
      <c r="Q14" s="20">
        <v>1</v>
      </c>
      <c r="R14" s="20">
        <v>1</v>
      </c>
      <c r="S14" s="20"/>
      <c r="T14" s="20">
        <v>1</v>
      </c>
      <c r="U14" s="20">
        <v>1</v>
      </c>
      <c r="V14" s="20"/>
      <c r="W14" s="20"/>
      <c r="X14" s="20">
        <v>1</v>
      </c>
      <c r="Y14" s="20">
        <v>1</v>
      </c>
      <c r="Z14" s="20"/>
      <c r="AA14" s="20"/>
      <c r="AB14" s="2"/>
      <c r="AC14" s="2"/>
      <c r="AD14" s="2"/>
      <c r="AE14" s="2"/>
      <c r="AF14" s="2"/>
      <c r="AG14" s="2"/>
      <c r="AH14" s="2"/>
      <c r="AI14" s="5"/>
      <c r="AJ14" s="51">
        <f t="shared" si="0"/>
        <v>15</v>
      </c>
      <c r="AK14" s="52">
        <f t="shared" si="1"/>
        <v>645.7103809202503</v>
      </c>
      <c r="AL14">
        <f>VLOOKUP($C14,Ж!$B$2:$E$81,2,FALSE)</f>
        <v>2002</v>
      </c>
      <c r="AM14" t="str">
        <f>VLOOKUP($C14,Ж!$B$2:$E$81,3,FALSE)</f>
        <v>1юн</v>
      </c>
      <c r="AN14" t="str">
        <f>VLOOKUP($C14,Ж!$B$2:$E$81,4,FALSE)</f>
        <v>СДЮСШОР</v>
      </c>
    </row>
    <row r="15" spans="1:40" ht="12.75">
      <c r="A15" s="49">
        <v>13</v>
      </c>
      <c r="B15" s="46">
        <f t="shared" si="2"/>
        <v>13</v>
      </c>
      <c r="C15" s="2" t="s">
        <v>6</v>
      </c>
      <c r="D15" s="46">
        <v>1</v>
      </c>
      <c r="E15" s="11">
        <v>1</v>
      </c>
      <c r="F15" s="11">
        <v>1</v>
      </c>
      <c r="G15" s="11">
        <v>1</v>
      </c>
      <c r="H15" s="11">
        <v>1</v>
      </c>
      <c r="I15" s="11">
        <v>1</v>
      </c>
      <c r="J15" s="11"/>
      <c r="K15" s="11"/>
      <c r="L15" s="11">
        <v>1</v>
      </c>
      <c r="M15" s="11"/>
      <c r="N15" s="11"/>
      <c r="O15" s="11"/>
      <c r="P15" s="11">
        <v>1</v>
      </c>
      <c r="Q15" s="11">
        <v>1</v>
      </c>
      <c r="R15" s="11"/>
      <c r="S15" s="11"/>
      <c r="T15" s="11">
        <v>1</v>
      </c>
      <c r="U15" s="11">
        <v>1</v>
      </c>
      <c r="V15" s="11"/>
      <c r="W15" s="11"/>
      <c r="X15" s="11">
        <v>1</v>
      </c>
      <c r="Y15" s="11">
        <v>1</v>
      </c>
      <c r="Z15" s="11"/>
      <c r="AA15" s="11"/>
      <c r="AB15" s="2"/>
      <c r="AC15" s="2"/>
      <c r="AD15" s="2"/>
      <c r="AE15" s="2"/>
      <c r="AF15" s="2"/>
      <c r="AG15" s="2"/>
      <c r="AH15" s="2"/>
      <c r="AI15" s="5"/>
      <c r="AJ15" s="51">
        <f t="shared" si="0"/>
        <v>13</v>
      </c>
      <c r="AK15" s="52">
        <f t="shared" si="1"/>
        <v>530.9917662016358</v>
      </c>
      <c r="AL15">
        <f>VLOOKUP($C15,Ж!$B$2:$E$81,2,FALSE)</f>
        <v>2000</v>
      </c>
      <c r="AM15">
        <f>VLOOKUP($C15,Ж!$B$2:$E$81,3,FALSE)</f>
        <v>1</v>
      </c>
      <c r="AN15" t="str">
        <f>VLOOKUP($C15,Ж!$B$2:$E$81,4,FALSE)</f>
        <v>Абакан</v>
      </c>
    </row>
    <row r="16" spans="1:40" ht="12.75">
      <c r="A16" s="51">
        <v>14</v>
      </c>
      <c r="B16" s="46">
        <f t="shared" si="2"/>
        <v>14</v>
      </c>
      <c r="C16" s="2" t="s">
        <v>230</v>
      </c>
      <c r="D16" s="46">
        <v>1</v>
      </c>
      <c r="E16" s="11">
        <v>1</v>
      </c>
      <c r="F16" s="11">
        <v>1</v>
      </c>
      <c r="G16" s="11"/>
      <c r="H16" s="11">
        <v>1</v>
      </c>
      <c r="I16" s="11">
        <v>1</v>
      </c>
      <c r="J16" s="11"/>
      <c r="K16" s="11"/>
      <c r="L16" s="11">
        <v>1</v>
      </c>
      <c r="M16" s="11"/>
      <c r="N16" s="11"/>
      <c r="O16" s="11"/>
      <c r="P16" s="11">
        <v>1</v>
      </c>
      <c r="Q16" s="11">
        <v>1</v>
      </c>
      <c r="R16" s="11"/>
      <c r="S16" s="11"/>
      <c r="T16" s="11">
        <v>1</v>
      </c>
      <c r="U16" s="11">
        <v>1</v>
      </c>
      <c r="V16" s="11"/>
      <c r="W16" s="11"/>
      <c r="X16" s="11">
        <v>1</v>
      </c>
      <c r="Y16" s="11">
        <v>1</v>
      </c>
      <c r="Z16" s="11"/>
      <c r="AA16" s="11"/>
      <c r="AB16" s="2"/>
      <c r="AC16" s="2"/>
      <c r="AD16" s="2"/>
      <c r="AE16" s="2"/>
      <c r="AF16" s="2"/>
      <c r="AG16" s="2"/>
      <c r="AH16" s="2"/>
      <c r="AI16" s="5"/>
      <c r="AJ16" s="51">
        <f t="shared" si="0"/>
        <v>12</v>
      </c>
      <c r="AK16" s="52">
        <f t="shared" si="1"/>
        <v>388.13462334449287</v>
      </c>
      <c r="AL16">
        <f>VLOOKUP($C16,Ж!$B$2:$E$81,2,FALSE)</f>
        <v>2000</v>
      </c>
      <c r="AM16" t="str">
        <f>VLOOKUP($C16,Ж!$B$2:$E$81,3,FALSE)</f>
        <v>б/р</v>
      </c>
      <c r="AN16" t="str">
        <f>VLOOKUP($C16,Ж!$B$2:$E$81,4,FALSE)</f>
        <v>т/к Стрела </v>
      </c>
    </row>
    <row r="17" spans="1:40" ht="12.75">
      <c r="A17" s="49">
        <v>15</v>
      </c>
      <c r="B17" s="46">
        <f t="shared" si="2"/>
        <v>14</v>
      </c>
      <c r="C17" s="2" t="s">
        <v>18</v>
      </c>
      <c r="D17" s="46">
        <v>1</v>
      </c>
      <c r="E17" s="11">
        <v>1</v>
      </c>
      <c r="F17" s="11">
        <v>1</v>
      </c>
      <c r="G17" s="11"/>
      <c r="H17" s="11">
        <v>1</v>
      </c>
      <c r="I17" s="11">
        <v>1</v>
      </c>
      <c r="J17" s="11"/>
      <c r="K17" s="11"/>
      <c r="L17" s="11">
        <v>1</v>
      </c>
      <c r="M17" s="11"/>
      <c r="N17" s="11"/>
      <c r="O17" s="11"/>
      <c r="P17" s="11">
        <v>1</v>
      </c>
      <c r="Q17" s="11">
        <v>1</v>
      </c>
      <c r="R17" s="11"/>
      <c r="S17" s="11"/>
      <c r="T17" s="11">
        <v>1</v>
      </c>
      <c r="U17" s="11">
        <v>1</v>
      </c>
      <c r="V17" s="11"/>
      <c r="W17" s="11"/>
      <c r="X17" s="11">
        <v>1</v>
      </c>
      <c r="Y17" s="11">
        <v>1</v>
      </c>
      <c r="Z17" s="11"/>
      <c r="AA17" s="11"/>
      <c r="AB17" s="2"/>
      <c r="AC17" s="2"/>
      <c r="AD17" s="2"/>
      <c r="AE17" s="2"/>
      <c r="AF17" s="2"/>
      <c r="AG17" s="2"/>
      <c r="AH17" s="2"/>
      <c r="AI17" s="5"/>
      <c r="AJ17" s="51">
        <f t="shared" si="0"/>
        <v>12</v>
      </c>
      <c r="AK17" s="52">
        <f t="shared" si="1"/>
        <v>388.13462334449287</v>
      </c>
      <c r="AL17">
        <f>VLOOKUP($C17,Ж!$B$2:$E$81,2,FALSE)</f>
        <v>2001</v>
      </c>
      <c r="AM17" t="str">
        <f>VLOOKUP($C17,Ж!$B$2:$E$81,3,FALSE)</f>
        <v>б/р</v>
      </c>
      <c r="AN17" t="str">
        <f>VLOOKUP($C17,Ж!$B$2:$E$81,4,FALSE)</f>
        <v>СДЮСШОР</v>
      </c>
    </row>
    <row r="18" spans="1:40" ht="12.75">
      <c r="A18" s="51">
        <v>16</v>
      </c>
      <c r="B18" s="46">
        <f t="shared" si="2"/>
        <v>14</v>
      </c>
      <c r="C18" s="2" t="s">
        <v>27</v>
      </c>
      <c r="D18" s="94">
        <v>1</v>
      </c>
      <c r="E18" s="20">
        <v>1</v>
      </c>
      <c r="F18" s="20">
        <v>1</v>
      </c>
      <c r="G18" s="20"/>
      <c r="H18" s="20">
        <v>1</v>
      </c>
      <c r="I18" s="20">
        <v>1</v>
      </c>
      <c r="J18" s="20"/>
      <c r="K18" s="20"/>
      <c r="L18" s="20">
        <v>1</v>
      </c>
      <c r="M18" s="20"/>
      <c r="N18" s="20"/>
      <c r="O18" s="20"/>
      <c r="P18" s="20">
        <v>1</v>
      </c>
      <c r="Q18" s="20">
        <v>1</v>
      </c>
      <c r="R18" s="20"/>
      <c r="S18" s="20"/>
      <c r="T18" s="20">
        <v>1</v>
      </c>
      <c r="U18" s="20">
        <v>1</v>
      </c>
      <c r="V18" s="20"/>
      <c r="W18" s="20"/>
      <c r="X18" s="20">
        <v>1</v>
      </c>
      <c r="Y18" s="20">
        <v>1</v>
      </c>
      <c r="Z18" s="20"/>
      <c r="AA18" s="20"/>
      <c r="AB18" s="2"/>
      <c r="AC18" s="2"/>
      <c r="AD18" s="2"/>
      <c r="AE18" s="2"/>
      <c r="AF18" s="2"/>
      <c r="AG18" s="2"/>
      <c r="AH18" s="2"/>
      <c r="AI18" s="5"/>
      <c r="AJ18" s="51">
        <f t="shared" si="0"/>
        <v>12</v>
      </c>
      <c r="AK18" s="52">
        <f t="shared" si="1"/>
        <v>388.13462334449287</v>
      </c>
      <c r="AL18">
        <f>VLOOKUP($C18,Ж!$B$2:$E$81,2,FALSE)</f>
        <v>2002</v>
      </c>
      <c r="AM18" t="str">
        <f>VLOOKUP($C18,Ж!$B$2:$E$81,3,FALSE)</f>
        <v>б/р</v>
      </c>
      <c r="AN18" t="str">
        <f>VLOOKUP($C18,Ж!$B$2:$E$81,4,FALSE)</f>
        <v>Сосновоборск</v>
      </c>
    </row>
    <row r="19" spans="1:40" ht="12.75">
      <c r="A19" s="49">
        <v>17</v>
      </c>
      <c r="B19" s="46">
        <f t="shared" si="2"/>
        <v>14</v>
      </c>
      <c r="C19" s="2" t="s">
        <v>53</v>
      </c>
      <c r="D19" s="46">
        <v>1</v>
      </c>
      <c r="E19" s="11">
        <v>1</v>
      </c>
      <c r="F19" s="20">
        <v>1</v>
      </c>
      <c r="G19" s="20"/>
      <c r="H19" s="20">
        <v>1</v>
      </c>
      <c r="I19" s="20">
        <v>1</v>
      </c>
      <c r="J19" s="20"/>
      <c r="K19" s="20"/>
      <c r="L19" s="20">
        <v>1</v>
      </c>
      <c r="M19" s="20"/>
      <c r="N19" s="20"/>
      <c r="O19" s="20"/>
      <c r="P19" s="20">
        <v>1</v>
      </c>
      <c r="Q19" s="20">
        <v>1</v>
      </c>
      <c r="R19" s="20"/>
      <c r="S19" s="20"/>
      <c r="T19" s="20">
        <v>1</v>
      </c>
      <c r="U19" s="20">
        <v>1</v>
      </c>
      <c r="V19" s="20"/>
      <c r="W19" s="20"/>
      <c r="X19" s="20">
        <v>1</v>
      </c>
      <c r="Y19" s="20">
        <v>1</v>
      </c>
      <c r="Z19" s="20"/>
      <c r="AA19" s="11"/>
      <c r="AB19" s="2"/>
      <c r="AC19" s="2"/>
      <c r="AD19" s="2"/>
      <c r="AE19" s="2"/>
      <c r="AF19" s="2"/>
      <c r="AG19" s="2"/>
      <c r="AH19" s="2"/>
      <c r="AI19" s="5"/>
      <c r="AJ19" s="51">
        <f t="shared" si="0"/>
        <v>12</v>
      </c>
      <c r="AK19" s="52">
        <f t="shared" si="1"/>
        <v>388.13462334449287</v>
      </c>
      <c r="AL19">
        <f>VLOOKUP($C19,Ж!$B$2:$E$81,2,FALSE)</f>
        <v>2004</v>
      </c>
      <c r="AM19" t="str">
        <f>VLOOKUP($C19,Ж!$B$2:$E$81,3,FALSE)</f>
        <v>б/р</v>
      </c>
      <c r="AN19" t="str">
        <f>VLOOKUP($C19,Ж!$B$2:$E$81,4,FALSE)</f>
        <v>СДЮСШОР</v>
      </c>
    </row>
    <row r="20" spans="1:40" ht="12.75">
      <c r="A20" s="51">
        <v>18</v>
      </c>
      <c r="B20" s="46">
        <f t="shared" si="2"/>
        <v>18</v>
      </c>
      <c r="C20" s="2" t="s">
        <v>231</v>
      </c>
      <c r="D20" s="94">
        <v>1</v>
      </c>
      <c r="E20" s="20">
        <v>1</v>
      </c>
      <c r="F20" s="20">
        <v>1</v>
      </c>
      <c r="G20" s="20"/>
      <c r="H20" s="20">
        <v>1</v>
      </c>
      <c r="I20" s="20">
        <v>1</v>
      </c>
      <c r="J20" s="20"/>
      <c r="K20" s="20"/>
      <c r="L20" s="20">
        <v>1</v>
      </c>
      <c r="M20" s="20"/>
      <c r="N20" s="20"/>
      <c r="O20" s="20"/>
      <c r="P20" s="20">
        <v>1</v>
      </c>
      <c r="Q20" s="20">
        <v>1</v>
      </c>
      <c r="R20" s="20"/>
      <c r="S20" s="20"/>
      <c r="T20" s="20">
        <v>1</v>
      </c>
      <c r="U20" s="20"/>
      <c r="V20" s="20"/>
      <c r="W20" s="20"/>
      <c r="X20" s="20">
        <v>1</v>
      </c>
      <c r="Y20" s="20">
        <v>1</v>
      </c>
      <c r="Z20" s="20"/>
      <c r="AA20" s="20"/>
      <c r="AB20" s="2"/>
      <c r="AC20" s="2"/>
      <c r="AD20" s="2"/>
      <c r="AE20" s="2"/>
      <c r="AF20" s="2"/>
      <c r="AG20" s="2"/>
      <c r="AH20" s="2"/>
      <c r="AI20" s="5"/>
      <c r="AJ20" s="51">
        <f t="shared" si="0"/>
        <v>11</v>
      </c>
      <c r="AK20" s="52">
        <f t="shared" si="1"/>
        <v>332.5790677889373</v>
      </c>
      <c r="AL20">
        <f>VLOOKUP($C20,Ж!$B$2:$E$81,2,FALSE)</f>
        <v>2003</v>
      </c>
      <c r="AM20" t="str">
        <f>VLOOKUP($C20,Ж!$B$2:$E$81,3,FALSE)</f>
        <v>б/р</v>
      </c>
      <c r="AN20" t="str">
        <f>VLOOKUP($C20,Ж!$B$2:$E$81,4,FALSE)</f>
        <v>Сосновоборск</v>
      </c>
    </row>
    <row r="21" spans="1:40" ht="12.75">
      <c r="A21" s="49">
        <v>19</v>
      </c>
      <c r="B21" s="46">
        <f t="shared" si="2"/>
        <v>18</v>
      </c>
      <c r="C21" s="2" t="s">
        <v>170</v>
      </c>
      <c r="D21" s="46">
        <v>1</v>
      </c>
      <c r="E21" s="11">
        <v>1</v>
      </c>
      <c r="F21" s="20"/>
      <c r="G21" s="20"/>
      <c r="H21" s="20">
        <v>1</v>
      </c>
      <c r="I21" s="20">
        <v>1</v>
      </c>
      <c r="J21" s="20"/>
      <c r="K21" s="20"/>
      <c r="L21" s="20">
        <v>1</v>
      </c>
      <c r="M21" s="20"/>
      <c r="N21" s="20"/>
      <c r="O21" s="20"/>
      <c r="P21" s="20">
        <v>1</v>
      </c>
      <c r="Q21" s="20">
        <v>1</v>
      </c>
      <c r="R21" s="20"/>
      <c r="S21" s="20"/>
      <c r="T21" s="20">
        <v>1</v>
      </c>
      <c r="U21" s="20">
        <v>1</v>
      </c>
      <c r="V21" s="20"/>
      <c r="W21" s="20"/>
      <c r="X21" s="20">
        <v>1</v>
      </c>
      <c r="Y21" s="20">
        <v>1</v>
      </c>
      <c r="Z21" s="20"/>
      <c r="AA21" s="11"/>
      <c r="AB21" s="2"/>
      <c r="AC21" s="2"/>
      <c r="AD21" s="2"/>
      <c r="AE21" s="2"/>
      <c r="AF21" s="2"/>
      <c r="AG21" s="2"/>
      <c r="AH21" s="2"/>
      <c r="AI21" s="5"/>
      <c r="AJ21" s="51">
        <f t="shared" si="0"/>
        <v>11</v>
      </c>
      <c r="AK21" s="52">
        <f t="shared" si="1"/>
        <v>332.5790677889373</v>
      </c>
      <c r="AL21">
        <f>VLOOKUP($C21,Ж!$B$2:$E$81,2,FALSE)</f>
        <v>2005</v>
      </c>
      <c r="AM21" t="str">
        <f>VLOOKUP($C21,Ж!$B$2:$E$81,3,FALSE)</f>
        <v>б/р</v>
      </c>
      <c r="AN21" t="str">
        <f>VLOOKUP($C21,Ж!$B$2:$E$81,4,FALSE)</f>
        <v>Иркутск</v>
      </c>
    </row>
    <row r="22" spans="1:40" ht="12.75">
      <c r="A22" s="51">
        <v>20</v>
      </c>
      <c r="B22" s="46">
        <f t="shared" si="2"/>
        <v>20</v>
      </c>
      <c r="C22" s="2" t="s">
        <v>57</v>
      </c>
      <c r="D22" s="46">
        <v>1</v>
      </c>
      <c r="E22" s="11">
        <v>1</v>
      </c>
      <c r="F22" s="20"/>
      <c r="G22" s="20"/>
      <c r="H22" s="20">
        <v>1</v>
      </c>
      <c r="I22" s="20">
        <v>1</v>
      </c>
      <c r="J22" s="20"/>
      <c r="K22" s="20"/>
      <c r="L22" s="20">
        <v>1</v>
      </c>
      <c r="M22" s="20"/>
      <c r="N22" s="20"/>
      <c r="O22" s="20"/>
      <c r="P22" s="20">
        <v>1</v>
      </c>
      <c r="Q22" s="20">
        <v>1</v>
      </c>
      <c r="R22" s="20"/>
      <c r="S22" s="20"/>
      <c r="T22" s="20">
        <v>1</v>
      </c>
      <c r="U22" s="20"/>
      <c r="V22" s="20"/>
      <c r="W22" s="20"/>
      <c r="X22" s="20">
        <v>1</v>
      </c>
      <c r="Y22" s="20">
        <v>1</v>
      </c>
      <c r="Z22" s="20"/>
      <c r="AA22" s="11"/>
      <c r="AB22" s="2"/>
      <c r="AC22" s="2"/>
      <c r="AD22" s="2"/>
      <c r="AE22" s="2"/>
      <c r="AF22" s="2"/>
      <c r="AG22" s="2"/>
      <c r="AH22" s="2"/>
      <c r="AI22" s="5"/>
      <c r="AJ22" s="51">
        <f t="shared" si="0"/>
        <v>10</v>
      </c>
      <c r="AK22" s="52">
        <f t="shared" si="1"/>
        <v>277.0235122333818</v>
      </c>
      <c r="AL22">
        <f>VLOOKUP($C22,Ж!$B$2:$E$81,2,FALSE)</f>
        <v>2005</v>
      </c>
      <c r="AM22" t="str">
        <f>VLOOKUP($C22,Ж!$B$2:$E$81,3,FALSE)</f>
        <v>3ю</v>
      </c>
      <c r="AN22" t="str">
        <f>VLOOKUP($C22,Ж!$B$2:$E$81,4,FALSE)</f>
        <v>Ангарск</v>
      </c>
    </row>
    <row r="23" spans="1:40" ht="12.75">
      <c r="A23" s="49">
        <v>21</v>
      </c>
      <c r="B23" s="46">
        <f t="shared" si="2"/>
        <v>20</v>
      </c>
      <c r="C23" s="2" t="s">
        <v>232</v>
      </c>
      <c r="D23" s="46">
        <v>1</v>
      </c>
      <c r="E23" s="11">
        <v>1</v>
      </c>
      <c r="F23" s="20"/>
      <c r="G23" s="20"/>
      <c r="H23" s="20">
        <v>1</v>
      </c>
      <c r="I23" s="20">
        <v>1</v>
      </c>
      <c r="J23" s="20"/>
      <c r="K23" s="20"/>
      <c r="L23" s="20">
        <v>1</v>
      </c>
      <c r="M23" s="20"/>
      <c r="N23" s="20"/>
      <c r="O23" s="20"/>
      <c r="P23" s="20">
        <v>1</v>
      </c>
      <c r="Q23" s="20">
        <v>1</v>
      </c>
      <c r="R23" s="20"/>
      <c r="S23" s="20"/>
      <c r="T23" s="20">
        <v>1</v>
      </c>
      <c r="U23" s="20"/>
      <c r="V23" s="20"/>
      <c r="W23" s="20"/>
      <c r="X23" s="20">
        <v>1</v>
      </c>
      <c r="Y23" s="20">
        <v>1</v>
      </c>
      <c r="Z23" s="20"/>
      <c r="AA23" s="11"/>
      <c r="AB23" s="2"/>
      <c r="AC23" s="2"/>
      <c r="AD23" s="2"/>
      <c r="AE23" s="2"/>
      <c r="AF23" s="2"/>
      <c r="AG23" s="2"/>
      <c r="AH23" s="2"/>
      <c r="AI23" s="5"/>
      <c r="AJ23" s="51">
        <f t="shared" si="0"/>
        <v>10</v>
      </c>
      <c r="AK23" s="52">
        <f t="shared" si="1"/>
        <v>277.0235122333818</v>
      </c>
      <c r="AL23">
        <f>VLOOKUP($C23,Ж!$B$2:$E$81,2,FALSE)</f>
        <v>2004</v>
      </c>
      <c r="AM23" t="str">
        <f>VLOOKUP($C23,Ж!$B$2:$E$81,3,FALSE)</f>
        <v>б/р</v>
      </c>
      <c r="AN23" t="str">
        <f>VLOOKUP($C23,Ж!$B$2:$E$81,4,FALSE)</f>
        <v>СДЮСШОР</v>
      </c>
    </row>
    <row r="24" spans="1:40" ht="12.75">
      <c r="A24" s="51">
        <v>22</v>
      </c>
      <c r="B24" s="46">
        <f t="shared" si="2"/>
        <v>22</v>
      </c>
      <c r="C24" s="2" t="s">
        <v>233</v>
      </c>
      <c r="D24" s="46">
        <v>1</v>
      </c>
      <c r="E24" s="11">
        <v>1</v>
      </c>
      <c r="F24" s="11"/>
      <c r="G24" s="11"/>
      <c r="H24" s="11">
        <v>1</v>
      </c>
      <c r="I24" s="11">
        <v>1</v>
      </c>
      <c r="J24" s="11"/>
      <c r="K24" s="11"/>
      <c r="L24" s="11">
        <v>1</v>
      </c>
      <c r="M24" s="11"/>
      <c r="N24" s="11"/>
      <c r="O24" s="11"/>
      <c r="P24" s="11">
        <v>1</v>
      </c>
      <c r="Q24" s="11">
        <v>1</v>
      </c>
      <c r="R24" s="11"/>
      <c r="S24" s="11"/>
      <c r="T24" s="11">
        <v>1</v>
      </c>
      <c r="U24" s="11"/>
      <c r="V24" s="11"/>
      <c r="W24" s="11"/>
      <c r="X24" s="11">
        <v>1</v>
      </c>
      <c r="Y24" s="11"/>
      <c r="Z24" s="11"/>
      <c r="AA24" s="11"/>
      <c r="AB24" s="2"/>
      <c r="AC24" s="2"/>
      <c r="AD24" s="2"/>
      <c r="AE24" s="2"/>
      <c r="AF24" s="2"/>
      <c r="AG24" s="2"/>
      <c r="AH24" s="2"/>
      <c r="AI24" s="5"/>
      <c r="AJ24" s="51">
        <f t="shared" si="0"/>
        <v>9</v>
      </c>
      <c r="AK24" s="52">
        <f t="shared" si="1"/>
        <v>229.4044646143342</v>
      </c>
      <c r="AL24">
        <f>VLOOKUP($C24,Ж!$B$2:$E$81,2,FALSE)</f>
        <v>2001</v>
      </c>
      <c r="AM24" t="str">
        <f>VLOOKUP($C24,Ж!$B$2:$E$81,3,FALSE)</f>
        <v>б/р</v>
      </c>
      <c r="AN24" t="str">
        <f>VLOOKUP($C24,Ж!$B$2:$E$81,4,FALSE)</f>
        <v>СДЮСШОР</v>
      </c>
    </row>
    <row r="25" spans="1:40" ht="12.75">
      <c r="A25" s="49">
        <v>23</v>
      </c>
      <c r="B25" s="46">
        <f t="shared" si="2"/>
        <v>22</v>
      </c>
      <c r="C25" s="2" t="s">
        <v>35</v>
      </c>
      <c r="D25" s="94">
        <v>1</v>
      </c>
      <c r="E25" s="20">
        <v>1</v>
      </c>
      <c r="F25" s="20"/>
      <c r="G25" s="20"/>
      <c r="H25" s="20">
        <v>1</v>
      </c>
      <c r="I25" s="20">
        <v>1</v>
      </c>
      <c r="J25" s="20"/>
      <c r="K25" s="20"/>
      <c r="L25" s="20">
        <v>1</v>
      </c>
      <c r="M25" s="20"/>
      <c r="N25" s="20"/>
      <c r="O25" s="20"/>
      <c r="P25" s="20">
        <v>1</v>
      </c>
      <c r="Q25" s="20">
        <v>1</v>
      </c>
      <c r="R25" s="20"/>
      <c r="S25" s="20"/>
      <c r="T25" s="20">
        <v>1</v>
      </c>
      <c r="U25" s="20"/>
      <c r="V25" s="20"/>
      <c r="W25" s="20"/>
      <c r="X25" s="20">
        <v>1</v>
      </c>
      <c r="Y25" s="20"/>
      <c r="Z25" s="20"/>
      <c r="AA25" s="20"/>
      <c r="AB25" s="2"/>
      <c r="AC25" s="2"/>
      <c r="AD25" s="2"/>
      <c r="AE25" s="2"/>
      <c r="AF25" s="2"/>
      <c r="AG25" s="2"/>
      <c r="AH25" s="2"/>
      <c r="AI25" s="5"/>
      <c r="AJ25" s="51">
        <f t="shared" si="0"/>
        <v>9</v>
      </c>
      <c r="AK25" s="52">
        <f t="shared" si="1"/>
        <v>229.4044646143342</v>
      </c>
      <c r="AL25">
        <f>VLOOKUP($C25,Ж!$B$2:$E$81,2,FALSE)</f>
        <v>2003</v>
      </c>
      <c r="AM25" t="str">
        <f>VLOOKUP($C25,Ж!$B$2:$E$81,3,FALSE)</f>
        <v>3юн</v>
      </c>
      <c r="AN25" t="str">
        <f>VLOOKUP($C25,Ж!$B$2:$E$81,4,FALSE)</f>
        <v>СДЮСШОР</v>
      </c>
    </row>
    <row r="26" spans="1:40" ht="12.75">
      <c r="A26" s="51">
        <v>24</v>
      </c>
      <c r="B26" s="46">
        <f t="shared" si="2"/>
        <v>24</v>
      </c>
      <c r="C26" s="2" t="s">
        <v>234</v>
      </c>
      <c r="D26" s="46">
        <v>1</v>
      </c>
      <c r="E26" s="11">
        <v>1</v>
      </c>
      <c r="F26" s="20"/>
      <c r="G26" s="20"/>
      <c r="H26" s="20">
        <v>1</v>
      </c>
      <c r="I26" s="20">
        <v>1</v>
      </c>
      <c r="J26" s="20"/>
      <c r="K26" s="20"/>
      <c r="L26" s="20">
        <v>1</v>
      </c>
      <c r="M26" s="20"/>
      <c r="N26" s="20"/>
      <c r="O26" s="20"/>
      <c r="P26" s="20">
        <v>1</v>
      </c>
      <c r="Q26" s="20"/>
      <c r="R26" s="20"/>
      <c r="S26" s="20"/>
      <c r="T26" s="20">
        <v>1</v>
      </c>
      <c r="U26" s="20"/>
      <c r="V26" s="20"/>
      <c r="W26" s="20"/>
      <c r="X26" s="20">
        <v>1</v>
      </c>
      <c r="Y26" s="20"/>
      <c r="Z26" s="20"/>
      <c r="AA26" s="11"/>
      <c r="AB26" s="2"/>
      <c r="AC26" s="2"/>
      <c r="AD26" s="2"/>
      <c r="AE26" s="2"/>
      <c r="AF26" s="2"/>
      <c r="AG26" s="2"/>
      <c r="AH26" s="2"/>
      <c r="AI26" s="5"/>
      <c r="AJ26" s="51">
        <f t="shared" si="0"/>
        <v>8</v>
      </c>
      <c r="AK26" s="52">
        <f t="shared" si="1"/>
        <v>190.94292615279574</v>
      </c>
      <c r="AL26">
        <f>VLOOKUP($C26,Ж!$B$2:$E$81,2,FALSE)</f>
        <v>2006</v>
      </c>
      <c r="AM26" t="str">
        <f>VLOOKUP($C26,Ж!$B$2:$E$81,3,FALSE)</f>
        <v>б/р</v>
      </c>
      <c r="AN26" t="str">
        <f>VLOOKUP($C26,Ж!$B$2:$E$81,4,FALSE)</f>
        <v>с/к "Спортэкс"</v>
      </c>
    </row>
    <row r="27" spans="1:40" ht="12.75">
      <c r="A27" s="49">
        <v>25</v>
      </c>
      <c r="B27" s="46">
        <f t="shared" si="2"/>
        <v>25</v>
      </c>
      <c r="C27" s="2" t="s">
        <v>17</v>
      </c>
      <c r="D27" s="46">
        <v>1</v>
      </c>
      <c r="E27" s="11">
        <v>1</v>
      </c>
      <c r="F27" s="11"/>
      <c r="G27" s="11"/>
      <c r="H27" s="11">
        <v>1</v>
      </c>
      <c r="I27" s="11"/>
      <c r="J27" s="11"/>
      <c r="K27" s="11"/>
      <c r="L27" s="11">
        <v>1</v>
      </c>
      <c r="M27" s="11"/>
      <c r="N27" s="11"/>
      <c r="O27" s="11"/>
      <c r="P27" s="11">
        <v>1</v>
      </c>
      <c r="Q27" s="11">
        <v>1</v>
      </c>
      <c r="R27" s="11"/>
      <c r="S27" s="11"/>
      <c r="T27" s="11">
        <v>1</v>
      </c>
      <c r="U27" s="11"/>
      <c r="V27" s="11"/>
      <c r="W27" s="11"/>
      <c r="X27" s="11">
        <v>1</v>
      </c>
      <c r="Y27" s="11"/>
      <c r="Z27" s="11"/>
      <c r="AA27" s="11"/>
      <c r="AB27" s="2"/>
      <c r="AC27" s="2"/>
      <c r="AD27" s="2"/>
      <c r="AE27" s="2"/>
      <c r="AF27" s="2"/>
      <c r="AG27" s="2"/>
      <c r="AH27" s="2"/>
      <c r="AI27" s="5"/>
      <c r="AJ27" s="51">
        <f t="shared" si="0"/>
        <v>8</v>
      </c>
      <c r="AK27" s="52">
        <f t="shared" si="1"/>
        <v>187.7377979476675</v>
      </c>
      <c r="AL27">
        <f>VLOOKUP($C27,Ж!$B$2:$E$81,2,FALSE)</f>
        <v>2001</v>
      </c>
      <c r="AM27" t="str">
        <f>VLOOKUP($C27,Ж!$B$2:$E$81,3,FALSE)</f>
        <v>б/р</v>
      </c>
      <c r="AN27" t="str">
        <f>VLOOKUP($C27,Ж!$B$2:$E$81,4,FALSE)</f>
        <v>СДЮСШОР</v>
      </c>
    </row>
    <row r="28" spans="1:40" ht="12.75">
      <c r="A28" s="51">
        <v>26</v>
      </c>
      <c r="B28" s="46">
        <f t="shared" si="2"/>
        <v>25</v>
      </c>
      <c r="C28" s="2" t="s">
        <v>59</v>
      </c>
      <c r="D28" s="46">
        <v>1</v>
      </c>
      <c r="E28" s="11">
        <v>1</v>
      </c>
      <c r="F28" s="20"/>
      <c r="G28" s="20"/>
      <c r="H28" s="20">
        <v>1</v>
      </c>
      <c r="I28" s="20"/>
      <c r="J28" s="20"/>
      <c r="K28" s="20"/>
      <c r="L28" s="20">
        <v>1</v>
      </c>
      <c r="M28" s="20"/>
      <c r="N28" s="20"/>
      <c r="O28" s="20"/>
      <c r="P28" s="20">
        <v>1</v>
      </c>
      <c r="Q28" s="20">
        <v>1</v>
      </c>
      <c r="R28" s="20"/>
      <c r="S28" s="20"/>
      <c r="T28" s="20">
        <v>1</v>
      </c>
      <c r="U28" s="20"/>
      <c r="V28" s="20"/>
      <c r="W28" s="20"/>
      <c r="X28" s="20">
        <v>1</v>
      </c>
      <c r="Y28" s="20"/>
      <c r="Z28" s="20"/>
      <c r="AA28" s="11"/>
      <c r="AB28" s="2"/>
      <c r="AC28" s="2"/>
      <c r="AD28" s="2"/>
      <c r="AE28" s="2"/>
      <c r="AF28" s="2"/>
      <c r="AG28" s="2"/>
      <c r="AH28" s="2"/>
      <c r="AI28" s="5"/>
      <c r="AJ28" s="51">
        <f t="shared" si="0"/>
        <v>8</v>
      </c>
      <c r="AK28" s="52">
        <f t="shared" si="1"/>
        <v>187.7377979476675</v>
      </c>
      <c r="AL28">
        <f>VLOOKUP($C28,Ж!$B$2:$E$81,2,FALSE)</f>
        <v>2005</v>
      </c>
      <c r="AM28" t="str">
        <f>VLOOKUP($C28,Ж!$B$2:$E$81,3,FALSE)</f>
        <v>б/р</v>
      </c>
      <c r="AN28" t="str">
        <f>VLOOKUP($C28,Ж!$B$2:$E$81,4,FALSE)</f>
        <v>с/к "Спортэкс"</v>
      </c>
    </row>
    <row r="29" spans="1:40" ht="12.75">
      <c r="A29" s="49">
        <v>27</v>
      </c>
      <c r="B29" s="46">
        <f t="shared" si="2"/>
        <v>27</v>
      </c>
      <c r="C29" s="2" t="s">
        <v>5</v>
      </c>
      <c r="D29" s="46">
        <v>1</v>
      </c>
      <c r="E29" s="11">
        <v>1</v>
      </c>
      <c r="F29" s="11"/>
      <c r="G29" s="11"/>
      <c r="H29" s="11">
        <v>1</v>
      </c>
      <c r="I29" s="11"/>
      <c r="J29" s="11"/>
      <c r="K29" s="11"/>
      <c r="L29" s="11">
        <v>1</v>
      </c>
      <c r="M29" s="11"/>
      <c r="N29" s="11"/>
      <c r="O29" s="11"/>
      <c r="P29" s="11">
        <v>1</v>
      </c>
      <c r="Q29" s="11"/>
      <c r="R29" s="11"/>
      <c r="S29" s="11"/>
      <c r="T29" s="11">
        <v>1</v>
      </c>
      <c r="U29" s="11"/>
      <c r="V29" s="11"/>
      <c r="W29" s="11"/>
      <c r="X29" s="11">
        <v>1</v>
      </c>
      <c r="Y29" s="11"/>
      <c r="Z29" s="11"/>
      <c r="AA29" s="11"/>
      <c r="AB29" s="2"/>
      <c r="AC29" s="2"/>
      <c r="AD29" s="2"/>
      <c r="AE29" s="2"/>
      <c r="AF29" s="2"/>
      <c r="AG29" s="2"/>
      <c r="AH29" s="2"/>
      <c r="AI29" s="5"/>
      <c r="AJ29" s="51">
        <f t="shared" si="0"/>
        <v>7</v>
      </c>
      <c r="AK29" s="52">
        <f t="shared" si="1"/>
        <v>149.27625948612905</v>
      </c>
      <c r="AL29">
        <f>VLOOKUP($C29,Ж!$B$2:$E$81,2,FALSE)</f>
        <v>2000</v>
      </c>
      <c r="AM29">
        <f>VLOOKUP($C29,Ж!$B$2:$E$81,3,FALSE)</f>
        <v>2</v>
      </c>
      <c r="AN29" t="str">
        <f>VLOOKUP($C29,Ж!$B$2:$E$81,4,FALSE)</f>
        <v>Абакан</v>
      </c>
    </row>
    <row r="30" spans="1:40" ht="12.75">
      <c r="A30" s="51">
        <v>28</v>
      </c>
      <c r="B30" s="46">
        <f t="shared" si="2"/>
        <v>27</v>
      </c>
      <c r="C30" s="2" t="s">
        <v>235</v>
      </c>
      <c r="D30" s="46">
        <v>1</v>
      </c>
      <c r="E30" s="11">
        <v>1</v>
      </c>
      <c r="F30" s="11"/>
      <c r="G30" s="11"/>
      <c r="H30" s="11">
        <v>1</v>
      </c>
      <c r="I30" s="11"/>
      <c r="J30" s="11"/>
      <c r="K30" s="11"/>
      <c r="L30" s="11">
        <v>1</v>
      </c>
      <c r="M30" s="11"/>
      <c r="N30" s="11"/>
      <c r="O30" s="11"/>
      <c r="P30" s="11">
        <v>1</v>
      </c>
      <c r="Q30" s="11"/>
      <c r="R30" s="11"/>
      <c r="S30" s="11"/>
      <c r="T30" s="11">
        <v>1</v>
      </c>
      <c r="U30" s="11"/>
      <c r="V30" s="11"/>
      <c r="W30" s="11"/>
      <c r="X30" s="11">
        <v>1</v>
      </c>
      <c r="Y30" s="11"/>
      <c r="Z30" s="11"/>
      <c r="AA30" s="11"/>
      <c r="AB30" s="2"/>
      <c r="AC30" s="2"/>
      <c r="AD30" s="2"/>
      <c r="AE30" s="2"/>
      <c r="AF30" s="2"/>
      <c r="AG30" s="2"/>
      <c r="AH30" s="2"/>
      <c r="AI30" s="5"/>
      <c r="AJ30" s="51">
        <f t="shared" si="0"/>
        <v>7</v>
      </c>
      <c r="AK30" s="52">
        <f t="shared" si="1"/>
        <v>149.27625948612905</v>
      </c>
      <c r="AL30">
        <f>VLOOKUP($C30,Ж!$B$2:$E$81,2,FALSE)</f>
        <v>2001</v>
      </c>
      <c r="AM30" t="str">
        <f>VLOOKUP($C30,Ж!$B$2:$E$81,3,FALSE)</f>
        <v>1юн</v>
      </c>
      <c r="AN30" t="str">
        <f>VLOOKUP($C30,Ж!$B$2:$E$81,4,FALSE)</f>
        <v>СДЮСШОР</v>
      </c>
    </row>
    <row r="31" spans="1:40" ht="12.75">
      <c r="A31" s="49">
        <v>29</v>
      </c>
      <c r="B31" s="46">
        <f t="shared" si="2"/>
        <v>27</v>
      </c>
      <c r="C31" s="2" t="s">
        <v>201</v>
      </c>
      <c r="D31" s="46">
        <v>1</v>
      </c>
      <c r="E31" s="11">
        <v>1</v>
      </c>
      <c r="F31" s="11"/>
      <c r="G31" s="11"/>
      <c r="H31" s="11">
        <v>1</v>
      </c>
      <c r="I31" s="11"/>
      <c r="J31" s="11"/>
      <c r="K31" s="11"/>
      <c r="L31" s="11">
        <v>1</v>
      </c>
      <c r="M31" s="11"/>
      <c r="N31" s="11"/>
      <c r="O31" s="11"/>
      <c r="P31" s="11">
        <v>1</v>
      </c>
      <c r="Q31" s="11"/>
      <c r="R31" s="11"/>
      <c r="S31" s="11"/>
      <c r="T31" s="11">
        <v>1</v>
      </c>
      <c r="U31" s="11"/>
      <c r="V31" s="11"/>
      <c r="W31" s="11"/>
      <c r="X31" s="11">
        <v>1</v>
      </c>
      <c r="Y31" s="11"/>
      <c r="Z31" s="11"/>
      <c r="AA31" s="11"/>
      <c r="AB31" s="2"/>
      <c r="AC31" s="2"/>
      <c r="AD31" s="2"/>
      <c r="AE31" s="2"/>
      <c r="AF31" s="2"/>
      <c r="AG31" s="2"/>
      <c r="AH31" s="2"/>
      <c r="AI31" s="5"/>
      <c r="AJ31" s="51">
        <f t="shared" si="0"/>
        <v>7</v>
      </c>
      <c r="AK31" s="52">
        <f t="shared" si="1"/>
        <v>149.27625948612905</v>
      </c>
      <c r="AL31">
        <f>VLOOKUP($C31,Ж!$B$2:$E$81,2,FALSE)</f>
        <v>2001</v>
      </c>
      <c r="AM31" t="str">
        <f>VLOOKUP($C31,Ж!$B$2:$E$81,3,FALSE)</f>
        <v>б/р</v>
      </c>
      <c r="AN31" t="str">
        <f>VLOOKUP($C31,Ж!$B$2:$E$81,4,FALSE)</f>
        <v>Железногорск</v>
      </c>
    </row>
    <row r="32" spans="1:40" ht="12.75">
      <c r="A32" s="51">
        <v>30</v>
      </c>
      <c r="B32" s="46">
        <f t="shared" si="2"/>
        <v>27</v>
      </c>
      <c r="C32" s="2" t="s">
        <v>25</v>
      </c>
      <c r="D32" s="94">
        <v>1</v>
      </c>
      <c r="E32" s="20">
        <v>1</v>
      </c>
      <c r="F32" s="20"/>
      <c r="G32" s="20"/>
      <c r="H32" s="20">
        <v>1</v>
      </c>
      <c r="I32" s="20"/>
      <c r="J32" s="20"/>
      <c r="K32" s="20"/>
      <c r="L32" s="20">
        <v>1</v>
      </c>
      <c r="M32" s="20"/>
      <c r="N32" s="20"/>
      <c r="O32" s="20"/>
      <c r="P32" s="20">
        <v>1</v>
      </c>
      <c r="Q32" s="20"/>
      <c r="R32" s="20"/>
      <c r="S32" s="20"/>
      <c r="T32" s="20">
        <v>1</v>
      </c>
      <c r="U32" s="20"/>
      <c r="V32" s="20"/>
      <c r="W32" s="20"/>
      <c r="X32" s="20">
        <v>1</v>
      </c>
      <c r="Y32" s="20"/>
      <c r="Z32" s="20"/>
      <c r="AA32" s="20"/>
      <c r="AB32" s="2"/>
      <c r="AC32" s="2"/>
      <c r="AD32" s="2"/>
      <c r="AE32" s="2"/>
      <c r="AF32" s="2"/>
      <c r="AG32" s="2"/>
      <c r="AH32" s="2"/>
      <c r="AI32" s="5"/>
      <c r="AJ32" s="51">
        <f t="shared" si="0"/>
        <v>7</v>
      </c>
      <c r="AK32" s="52">
        <f t="shared" si="1"/>
        <v>149.27625948612905</v>
      </c>
      <c r="AL32">
        <f>VLOOKUP($C32,Ж!$B$2:$E$81,2,FALSE)</f>
        <v>2002</v>
      </c>
      <c r="AM32" t="str">
        <f>VLOOKUP($C32,Ж!$B$2:$E$81,3,FALSE)</f>
        <v>б/р</v>
      </c>
      <c r="AN32" t="str">
        <f>VLOOKUP($C32,Ж!$B$2:$E$81,4,FALSE)</f>
        <v>СДЮСШОР</v>
      </c>
    </row>
    <row r="33" spans="1:40" ht="12.75">
      <c r="A33" s="49">
        <v>31</v>
      </c>
      <c r="B33" s="46">
        <f t="shared" si="2"/>
        <v>27</v>
      </c>
      <c r="C33" s="2" t="s">
        <v>38</v>
      </c>
      <c r="D33" s="94">
        <v>1</v>
      </c>
      <c r="E33" s="20">
        <v>1</v>
      </c>
      <c r="F33" s="20"/>
      <c r="G33" s="20"/>
      <c r="H33" s="20">
        <v>1</v>
      </c>
      <c r="I33" s="20"/>
      <c r="J33" s="20"/>
      <c r="K33" s="20"/>
      <c r="L33" s="20">
        <v>1</v>
      </c>
      <c r="M33" s="20"/>
      <c r="N33" s="20"/>
      <c r="O33" s="20"/>
      <c r="P33" s="20">
        <v>1</v>
      </c>
      <c r="Q33" s="20"/>
      <c r="R33" s="20"/>
      <c r="S33" s="20"/>
      <c r="T33" s="20">
        <v>1</v>
      </c>
      <c r="U33" s="20"/>
      <c r="V33" s="20"/>
      <c r="W33" s="20"/>
      <c r="X33" s="20">
        <v>1</v>
      </c>
      <c r="Y33" s="20"/>
      <c r="Z33" s="20"/>
      <c r="AA33" s="20"/>
      <c r="AB33" s="2"/>
      <c r="AC33" s="2"/>
      <c r="AD33" s="2"/>
      <c r="AE33" s="2"/>
      <c r="AF33" s="2"/>
      <c r="AG33" s="2"/>
      <c r="AH33" s="2"/>
      <c r="AI33" s="5"/>
      <c r="AJ33" s="51">
        <f t="shared" si="0"/>
        <v>7</v>
      </c>
      <c r="AK33" s="52">
        <f t="shared" si="1"/>
        <v>149.27625948612905</v>
      </c>
      <c r="AL33">
        <f>VLOOKUP($C33,Ж!$B$2:$E$81,2,FALSE)</f>
        <v>2003</v>
      </c>
      <c r="AM33" t="str">
        <f>VLOOKUP($C33,Ж!$B$2:$E$81,3,FALSE)</f>
        <v>б/р</v>
      </c>
      <c r="AN33" t="str">
        <f>VLOOKUP($C33,Ж!$B$2:$E$81,4,FALSE)</f>
        <v>СДЮСШОР</v>
      </c>
    </row>
    <row r="34" spans="1:40" ht="12.75">
      <c r="A34" s="51">
        <v>32</v>
      </c>
      <c r="B34" s="46">
        <f t="shared" si="2"/>
        <v>27</v>
      </c>
      <c r="C34" s="2" t="s">
        <v>236</v>
      </c>
      <c r="D34" s="46">
        <v>1</v>
      </c>
      <c r="E34" s="11">
        <v>1</v>
      </c>
      <c r="F34" s="20"/>
      <c r="G34" s="20"/>
      <c r="H34" s="20">
        <v>1</v>
      </c>
      <c r="I34" s="20"/>
      <c r="J34" s="20"/>
      <c r="K34" s="20"/>
      <c r="L34" s="20">
        <v>1</v>
      </c>
      <c r="M34" s="20"/>
      <c r="N34" s="20"/>
      <c r="O34" s="20"/>
      <c r="P34" s="20">
        <v>1</v>
      </c>
      <c r="Q34" s="20"/>
      <c r="R34" s="20"/>
      <c r="S34" s="20"/>
      <c r="T34" s="20">
        <v>1</v>
      </c>
      <c r="U34" s="20"/>
      <c r="V34" s="20"/>
      <c r="W34" s="20"/>
      <c r="X34" s="20">
        <v>1</v>
      </c>
      <c r="Y34" s="20"/>
      <c r="Z34" s="20"/>
      <c r="AA34" s="11"/>
      <c r="AB34" s="2"/>
      <c r="AC34" s="2"/>
      <c r="AD34" s="2"/>
      <c r="AE34" s="2"/>
      <c r="AF34" s="2"/>
      <c r="AG34" s="2"/>
      <c r="AH34" s="2"/>
      <c r="AI34" s="5"/>
      <c r="AJ34" s="51">
        <f t="shared" si="0"/>
        <v>7</v>
      </c>
      <c r="AK34" s="52">
        <f t="shared" si="1"/>
        <v>149.27625948612905</v>
      </c>
      <c r="AL34">
        <f>VLOOKUP($C34,Ж!$B$2:$E$81,2,FALSE)</f>
        <v>2004</v>
      </c>
      <c r="AM34" t="str">
        <f>VLOOKUP($C34,Ж!$B$2:$E$81,3,FALSE)</f>
        <v>б/р</v>
      </c>
      <c r="AN34" t="str">
        <f>VLOOKUP($C34,Ж!$B$2:$E$81,4,FALSE)</f>
        <v>ДООЦ-1</v>
      </c>
    </row>
    <row r="35" spans="1:40" ht="12.75">
      <c r="A35" s="49">
        <v>33</v>
      </c>
      <c r="B35" s="46">
        <f t="shared" si="2"/>
        <v>27</v>
      </c>
      <c r="C35" s="2" t="s">
        <v>49</v>
      </c>
      <c r="D35" s="46">
        <v>1</v>
      </c>
      <c r="E35" s="11">
        <v>1</v>
      </c>
      <c r="F35" s="20"/>
      <c r="G35" s="20"/>
      <c r="H35" s="20">
        <v>1</v>
      </c>
      <c r="I35" s="20"/>
      <c r="J35" s="20"/>
      <c r="K35" s="20"/>
      <c r="L35" s="20">
        <v>1</v>
      </c>
      <c r="M35" s="20"/>
      <c r="N35" s="20"/>
      <c r="O35" s="20"/>
      <c r="P35" s="20">
        <v>1</v>
      </c>
      <c r="Q35" s="20"/>
      <c r="R35" s="20"/>
      <c r="S35" s="20"/>
      <c r="T35" s="20">
        <v>1</v>
      </c>
      <c r="U35" s="20"/>
      <c r="V35" s="20"/>
      <c r="W35" s="20"/>
      <c r="X35" s="20">
        <v>1</v>
      </c>
      <c r="Y35" s="20"/>
      <c r="Z35" s="20"/>
      <c r="AA35" s="11"/>
      <c r="AB35" s="2"/>
      <c r="AC35" s="2"/>
      <c r="AD35" s="2"/>
      <c r="AE35" s="2"/>
      <c r="AF35" s="2"/>
      <c r="AG35" s="2"/>
      <c r="AH35" s="2"/>
      <c r="AI35" s="5"/>
      <c r="AJ35" s="51">
        <f aca="true" t="shared" si="3" ref="AJ35:AJ66">SUM(D35:AI35)</f>
        <v>7</v>
      </c>
      <c r="AK35" s="52">
        <f aca="true" t="shared" si="4" ref="AK35:AK66">SUMPRODUCT(D35:AI35,$D$77:$AI$77)</f>
        <v>149.27625948612905</v>
      </c>
      <c r="AL35">
        <f>VLOOKUP($C35,Ж!$B$2:$E$81,2,FALSE)</f>
        <v>2004</v>
      </c>
      <c r="AM35" t="str">
        <f>VLOOKUP($C35,Ж!$B$2:$E$81,3,FALSE)</f>
        <v>б/р</v>
      </c>
      <c r="AN35" t="str">
        <f>VLOOKUP($C35,Ж!$B$2:$E$81,4,FALSE)</f>
        <v>СДЮСШОР</v>
      </c>
    </row>
    <row r="36" spans="1:40" ht="12.75">
      <c r="A36" s="51">
        <v>34</v>
      </c>
      <c r="B36" s="46">
        <f t="shared" si="2"/>
        <v>27</v>
      </c>
      <c r="C36" s="2" t="s">
        <v>61</v>
      </c>
      <c r="D36" s="46">
        <v>1</v>
      </c>
      <c r="E36" s="11">
        <v>1</v>
      </c>
      <c r="F36" s="20"/>
      <c r="G36" s="20"/>
      <c r="H36" s="20">
        <v>1</v>
      </c>
      <c r="I36" s="20"/>
      <c r="J36" s="20"/>
      <c r="K36" s="20"/>
      <c r="L36" s="20">
        <v>1</v>
      </c>
      <c r="M36" s="20"/>
      <c r="N36" s="20"/>
      <c r="O36" s="20"/>
      <c r="P36" s="20">
        <v>1</v>
      </c>
      <c r="Q36" s="20"/>
      <c r="R36" s="20"/>
      <c r="S36" s="20"/>
      <c r="T36" s="20">
        <v>1</v>
      </c>
      <c r="U36" s="20"/>
      <c r="V36" s="20"/>
      <c r="W36" s="20"/>
      <c r="X36" s="20">
        <v>1</v>
      </c>
      <c r="Y36" s="20"/>
      <c r="Z36" s="20"/>
      <c r="AA36" s="11"/>
      <c r="AB36" s="2"/>
      <c r="AC36" s="2"/>
      <c r="AD36" s="2"/>
      <c r="AE36" s="2"/>
      <c r="AF36" s="2"/>
      <c r="AG36" s="2"/>
      <c r="AH36" s="2"/>
      <c r="AI36" s="5"/>
      <c r="AJ36" s="51">
        <f t="shared" si="3"/>
        <v>7</v>
      </c>
      <c r="AK36" s="52">
        <f t="shared" si="4"/>
        <v>149.27625948612905</v>
      </c>
      <c r="AL36">
        <f>VLOOKUP($C36,Ж!$B$2:$E$81,2,FALSE)</f>
        <v>2005</v>
      </c>
      <c r="AM36" t="str">
        <f>VLOOKUP($C36,Ж!$B$2:$E$81,3,FALSE)</f>
        <v>3ю</v>
      </c>
      <c r="AN36" t="str">
        <f>VLOOKUP($C36,Ж!$B$2:$E$81,4,FALSE)</f>
        <v>Новосибирск</v>
      </c>
    </row>
    <row r="37" spans="1:40" ht="12.75">
      <c r="A37" s="49">
        <v>35</v>
      </c>
      <c r="B37" s="46">
        <f t="shared" si="2"/>
        <v>35</v>
      </c>
      <c r="C37" s="2" t="s">
        <v>54</v>
      </c>
      <c r="D37" s="46">
        <v>1</v>
      </c>
      <c r="E37" s="11"/>
      <c r="F37" s="20"/>
      <c r="G37" s="20"/>
      <c r="H37" s="20">
        <v>1</v>
      </c>
      <c r="I37" s="20"/>
      <c r="J37" s="20"/>
      <c r="K37" s="20"/>
      <c r="L37" s="20">
        <v>1</v>
      </c>
      <c r="M37" s="20"/>
      <c r="N37" s="20"/>
      <c r="O37" s="20"/>
      <c r="P37" s="20">
        <v>1</v>
      </c>
      <c r="Q37" s="20"/>
      <c r="R37" s="20"/>
      <c r="S37" s="20"/>
      <c r="T37" s="20">
        <v>1</v>
      </c>
      <c r="U37" s="20"/>
      <c r="V37" s="20"/>
      <c r="W37" s="20"/>
      <c r="X37" s="20">
        <v>1</v>
      </c>
      <c r="Y37" s="20"/>
      <c r="Z37" s="20"/>
      <c r="AA37" s="11"/>
      <c r="AB37" s="2"/>
      <c r="AC37" s="2"/>
      <c r="AD37" s="2"/>
      <c r="AE37" s="2"/>
      <c r="AF37" s="2"/>
      <c r="AG37" s="2"/>
      <c r="AH37" s="2"/>
      <c r="AI37" s="5"/>
      <c r="AJ37" s="51">
        <f t="shared" si="3"/>
        <v>6</v>
      </c>
      <c r="AK37" s="52">
        <f t="shared" si="4"/>
        <v>126.02044553264066</v>
      </c>
      <c r="AL37">
        <f>VLOOKUP($C37,Ж!$B$2:$E$81,2,FALSE)</f>
        <v>2004</v>
      </c>
      <c r="AM37" t="str">
        <f>VLOOKUP($C37,Ж!$B$2:$E$81,3,FALSE)</f>
        <v>3юн</v>
      </c>
      <c r="AN37" t="str">
        <f>VLOOKUP($C37,Ж!$B$2:$E$81,4,FALSE)</f>
        <v>СДЮСШОР</v>
      </c>
    </row>
    <row r="38" spans="1:40" ht="12.75">
      <c r="A38" s="51">
        <v>36</v>
      </c>
      <c r="B38" s="46">
        <f t="shared" si="2"/>
        <v>36</v>
      </c>
      <c r="C38" s="2" t="s">
        <v>26</v>
      </c>
      <c r="D38" s="94">
        <v>1</v>
      </c>
      <c r="E38" s="20">
        <v>1</v>
      </c>
      <c r="F38" s="20"/>
      <c r="G38" s="20"/>
      <c r="H38" s="20">
        <v>1</v>
      </c>
      <c r="I38" s="20"/>
      <c r="J38" s="20"/>
      <c r="K38" s="20"/>
      <c r="L38" s="20"/>
      <c r="M38" s="20"/>
      <c r="N38" s="20"/>
      <c r="O38" s="20"/>
      <c r="P38" s="20">
        <v>1</v>
      </c>
      <c r="Q38" s="20"/>
      <c r="R38" s="20"/>
      <c r="S38" s="20"/>
      <c r="T38" s="20">
        <v>1</v>
      </c>
      <c r="U38" s="20"/>
      <c r="V38" s="20"/>
      <c r="W38" s="20"/>
      <c r="X38" s="20">
        <v>1</v>
      </c>
      <c r="Y38" s="20"/>
      <c r="Z38" s="20"/>
      <c r="AA38" s="20"/>
      <c r="AB38" s="2"/>
      <c r="AC38" s="2"/>
      <c r="AD38" s="2"/>
      <c r="AE38" s="2"/>
      <c r="AF38" s="2"/>
      <c r="AG38" s="2"/>
      <c r="AH38" s="2"/>
      <c r="AI38" s="5"/>
      <c r="AJ38" s="51">
        <f t="shared" si="3"/>
        <v>6</v>
      </c>
      <c r="AK38" s="52">
        <f t="shared" si="4"/>
        <v>122.249232459102</v>
      </c>
      <c r="AL38">
        <f>VLOOKUP($C38,Ж!$B$2:$E$81,2,FALSE)</f>
        <v>2002</v>
      </c>
      <c r="AM38">
        <f>VLOOKUP($C38,Ж!$B$2:$E$81,3,FALSE)</f>
        <v>3</v>
      </c>
      <c r="AN38" t="str">
        <f>VLOOKUP($C38,Ж!$B$2:$E$81,4,FALSE)</f>
        <v>Абакан</v>
      </c>
    </row>
    <row r="39" spans="1:40" ht="12.75">
      <c r="A39" s="49">
        <v>37</v>
      </c>
      <c r="B39" s="46">
        <f t="shared" si="2"/>
        <v>36</v>
      </c>
      <c r="C39" s="2" t="s">
        <v>237</v>
      </c>
      <c r="D39" s="94">
        <v>1</v>
      </c>
      <c r="E39" s="20">
        <v>1</v>
      </c>
      <c r="F39" s="20"/>
      <c r="G39" s="20"/>
      <c r="H39" s="20">
        <v>1</v>
      </c>
      <c r="I39" s="20"/>
      <c r="J39" s="20"/>
      <c r="K39" s="20"/>
      <c r="L39" s="20"/>
      <c r="M39" s="20"/>
      <c r="N39" s="20"/>
      <c r="O39" s="20"/>
      <c r="P39" s="20">
        <v>1</v>
      </c>
      <c r="Q39" s="20"/>
      <c r="R39" s="20"/>
      <c r="S39" s="20"/>
      <c r="T39" s="20">
        <v>1</v>
      </c>
      <c r="U39" s="20"/>
      <c r="V39" s="20"/>
      <c r="W39" s="20"/>
      <c r="X39" s="20">
        <v>1</v>
      </c>
      <c r="Y39" s="20"/>
      <c r="Z39" s="20"/>
      <c r="AA39" s="20"/>
      <c r="AB39" s="2"/>
      <c r="AC39" s="2"/>
      <c r="AD39" s="2"/>
      <c r="AE39" s="2"/>
      <c r="AF39" s="2"/>
      <c r="AG39" s="2"/>
      <c r="AH39" s="2"/>
      <c r="AI39" s="5"/>
      <c r="AJ39" s="51">
        <f t="shared" si="3"/>
        <v>6</v>
      </c>
      <c r="AK39" s="52">
        <f t="shared" si="4"/>
        <v>122.249232459102</v>
      </c>
      <c r="AL39">
        <f>VLOOKUP($C39,Ж!$B$2:$E$81,2,FALSE)</f>
        <v>2003</v>
      </c>
      <c r="AM39" t="str">
        <f>VLOOKUP($C39,Ж!$B$2:$E$81,3,FALSE)</f>
        <v>б/р</v>
      </c>
      <c r="AN39" t="str">
        <f>VLOOKUP($C39,Ж!$B$2:$E$81,4,FALSE)</f>
        <v>с/к "Спортэкс"</v>
      </c>
    </row>
    <row r="40" spans="1:40" ht="12.75">
      <c r="A40" s="51">
        <v>38</v>
      </c>
      <c r="B40" s="46">
        <f t="shared" si="2"/>
        <v>38</v>
      </c>
      <c r="C40" s="2" t="s">
        <v>16</v>
      </c>
      <c r="D40" s="46">
        <v>1</v>
      </c>
      <c r="E40" s="11"/>
      <c r="F40" s="11"/>
      <c r="G40" s="11"/>
      <c r="H40" s="11">
        <v>1</v>
      </c>
      <c r="I40" s="11"/>
      <c r="J40" s="11"/>
      <c r="K40" s="11"/>
      <c r="L40" s="11"/>
      <c r="M40" s="11"/>
      <c r="N40" s="11"/>
      <c r="O40" s="11"/>
      <c r="P40" s="11">
        <v>1</v>
      </c>
      <c r="Q40" s="11">
        <v>1</v>
      </c>
      <c r="R40" s="11"/>
      <c r="S40" s="11"/>
      <c r="T40" s="11">
        <v>1</v>
      </c>
      <c r="U40" s="11"/>
      <c r="V40" s="11"/>
      <c r="W40" s="11"/>
      <c r="X40" s="11"/>
      <c r="Y40" s="11"/>
      <c r="Z40" s="11"/>
      <c r="AA40" s="11"/>
      <c r="AB40" s="2"/>
      <c r="AC40" s="2"/>
      <c r="AD40" s="2"/>
      <c r="AE40" s="2"/>
      <c r="AF40" s="2"/>
      <c r="AG40" s="2"/>
      <c r="AH40" s="2"/>
      <c r="AI40" s="5"/>
      <c r="AJ40" s="51">
        <f t="shared" si="3"/>
        <v>5</v>
      </c>
      <c r="AK40" s="52">
        <f t="shared" si="4"/>
        <v>113.06471306471306</v>
      </c>
      <c r="AL40">
        <f>VLOOKUP($C40,Ж!$B$2:$E$81,2,FALSE)</f>
        <v>2001</v>
      </c>
      <c r="AM40" t="str">
        <f>VLOOKUP($C40,Ж!$B$2:$E$81,3,FALSE)</f>
        <v>б/р</v>
      </c>
      <c r="AN40" t="str">
        <f>VLOOKUP($C40,Ж!$B$2:$E$81,4,FALSE)</f>
        <v>МЦ Советского р-на</v>
      </c>
    </row>
    <row r="41" spans="1:40" ht="12.75">
      <c r="A41" s="49">
        <v>39</v>
      </c>
      <c r="B41" s="46">
        <f t="shared" si="2"/>
        <v>39</v>
      </c>
      <c r="C41" s="2" t="s">
        <v>15</v>
      </c>
      <c r="D41" s="46">
        <v>1</v>
      </c>
      <c r="E41" s="11">
        <v>1</v>
      </c>
      <c r="F41" s="11"/>
      <c r="G41" s="11"/>
      <c r="H41" s="11">
        <v>1</v>
      </c>
      <c r="I41" s="11"/>
      <c r="J41" s="11"/>
      <c r="K41" s="11"/>
      <c r="L41" s="11">
        <v>1</v>
      </c>
      <c r="M41" s="11"/>
      <c r="N41" s="11"/>
      <c r="O41" s="11"/>
      <c r="P41" s="11">
        <v>1</v>
      </c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2"/>
      <c r="AC41" s="2"/>
      <c r="AD41" s="2"/>
      <c r="AE41" s="2"/>
      <c r="AF41" s="2"/>
      <c r="AG41" s="2"/>
      <c r="AH41" s="2"/>
      <c r="AI41" s="5"/>
      <c r="AJ41" s="51">
        <f t="shared" si="3"/>
        <v>5</v>
      </c>
      <c r="AK41" s="52">
        <f t="shared" si="4"/>
        <v>102.6637933614678</v>
      </c>
      <c r="AL41">
        <f>VLOOKUP($C41,Ж!$B$2:$E$81,2,FALSE)</f>
        <v>2001</v>
      </c>
      <c r="AM41" t="str">
        <f>VLOOKUP($C41,Ж!$B$2:$E$81,3,FALSE)</f>
        <v>б/р</v>
      </c>
      <c r="AN41" t="str">
        <f>VLOOKUP($C41,Ж!$B$2:$E$81,4,FALSE)</f>
        <v>СДЮСШОР</v>
      </c>
    </row>
    <row r="42" spans="1:40" ht="12.75">
      <c r="A42" s="51">
        <v>40</v>
      </c>
      <c r="B42" s="46">
        <f t="shared" si="2"/>
        <v>40</v>
      </c>
      <c r="C42" s="2" t="s">
        <v>63</v>
      </c>
      <c r="D42" s="46">
        <v>1</v>
      </c>
      <c r="E42" s="11">
        <v>1</v>
      </c>
      <c r="F42" s="20"/>
      <c r="G42" s="20"/>
      <c r="H42" s="20">
        <v>1</v>
      </c>
      <c r="I42" s="20"/>
      <c r="J42" s="20"/>
      <c r="K42" s="20"/>
      <c r="L42" s="20"/>
      <c r="M42" s="20"/>
      <c r="N42" s="20"/>
      <c r="O42" s="20"/>
      <c r="P42" s="20">
        <v>1</v>
      </c>
      <c r="Q42" s="20"/>
      <c r="R42" s="20"/>
      <c r="S42" s="20"/>
      <c r="T42" s="20"/>
      <c r="U42" s="20"/>
      <c r="V42" s="20"/>
      <c r="W42" s="20"/>
      <c r="X42" s="20">
        <v>1</v>
      </c>
      <c r="Y42" s="20"/>
      <c r="Z42" s="20"/>
      <c r="AA42" s="11"/>
      <c r="AB42" s="2"/>
      <c r="AC42" s="2"/>
      <c r="AD42" s="2"/>
      <c r="AE42" s="2"/>
      <c r="AF42" s="2"/>
      <c r="AG42" s="2"/>
      <c r="AH42" s="2"/>
      <c r="AI42" s="5"/>
      <c r="AJ42" s="51">
        <f t="shared" si="3"/>
        <v>5</v>
      </c>
      <c r="AK42" s="52">
        <f t="shared" si="4"/>
        <v>100.02701023687979</v>
      </c>
      <c r="AL42">
        <f>VLOOKUP($C42,Ж!$B$2:$E$81,2,FALSE)</f>
        <v>2005</v>
      </c>
      <c r="AM42" t="str">
        <f>VLOOKUP($C42,Ж!$B$2:$E$81,3,FALSE)</f>
        <v>б/р</v>
      </c>
      <c r="AN42" t="str">
        <f>VLOOKUP($C42,Ж!$B$2:$E$81,4,FALSE)</f>
        <v>ФСК"Академ"</v>
      </c>
    </row>
    <row r="43" spans="1:40" ht="12.75">
      <c r="A43" s="49">
        <v>41</v>
      </c>
      <c r="B43" s="46">
        <f t="shared" si="2"/>
        <v>41</v>
      </c>
      <c r="C43" s="2" t="s">
        <v>52</v>
      </c>
      <c r="D43" s="46">
        <v>1</v>
      </c>
      <c r="E43" s="11">
        <v>1</v>
      </c>
      <c r="F43" s="20"/>
      <c r="G43" s="20"/>
      <c r="H43" s="20">
        <v>1</v>
      </c>
      <c r="I43" s="20"/>
      <c r="J43" s="20"/>
      <c r="K43" s="20"/>
      <c r="L43" s="20"/>
      <c r="M43" s="20"/>
      <c r="N43" s="20"/>
      <c r="O43" s="20"/>
      <c r="P43" s="20">
        <v>1</v>
      </c>
      <c r="Q43" s="20"/>
      <c r="R43" s="20"/>
      <c r="S43" s="20"/>
      <c r="T43" s="20">
        <v>1</v>
      </c>
      <c r="U43" s="20"/>
      <c r="V43" s="20"/>
      <c r="W43" s="20"/>
      <c r="X43" s="20"/>
      <c r="Y43" s="20"/>
      <c r="Z43" s="20"/>
      <c r="AA43" s="11"/>
      <c r="AB43" s="2"/>
      <c r="AC43" s="2"/>
      <c r="AD43" s="2"/>
      <c r="AE43" s="2"/>
      <c r="AF43" s="2"/>
      <c r="AG43" s="2"/>
      <c r="AH43" s="2"/>
      <c r="AI43" s="5"/>
      <c r="AJ43" s="51">
        <f t="shared" si="3"/>
        <v>5</v>
      </c>
      <c r="AK43" s="52">
        <f t="shared" si="4"/>
        <v>97.85898855666298</v>
      </c>
      <c r="AL43">
        <f>VLOOKUP($C43,Ж!$B$2:$E$81,2,FALSE)</f>
        <v>2004</v>
      </c>
      <c r="AM43" t="str">
        <f>VLOOKUP($C43,Ж!$B$2:$E$81,3,FALSE)</f>
        <v>б/р</v>
      </c>
      <c r="AN43" t="str">
        <f>VLOOKUP($C43,Ж!$B$2:$E$81,4,FALSE)</f>
        <v>лично</v>
      </c>
    </row>
    <row r="44" spans="1:40" ht="12.75">
      <c r="A44" s="51">
        <v>42</v>
      </c>
      <c r="B44" s="46">
        <f t="shared" si="2"/>
        <v>42</v>
      </c>
      <c r="C44" s="2" t="s">
        <v>44</v>
      </c>
      <c r="D44" s="46">
        <v>1</v>
      </c>
      <c r="E44" s="11"/>
      <c r="F44" s="20"/>
      <c r="G44" s="20"/>
      <c r="H44" s="20">
        <v>1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>
        <v>1</v>
      </c>
      <c r="U44" s="20"/>
      <c r="V44" s="20"/>
      <c r="W44" s="20"/>
      <c r="X44" s="20">
        <v>1</v>
      </c>
      <c r="Y44" s="20"/>
      <c r="Z44" s="20"/>
      <c r="AA44" s="11"/>
      <c r="AB44" s="2"/>
      <c r="AC44" s="2"/>
      <c r="AD44" s="2"/>
      <c r="AE44" s="2"/>
      <c r="AF44" s="2"/>
      <c r="AG44" s="2"/>
      <c r="AH44" s="2"/>
      <c r="AI44" s="5"/>
      <c r="AJ44" s="51">
        <f t="shared" si="3"/>
        <v>4</v>
      </c>
      <c r="AK44" s="52">
        <f t="shared" si="4"/>
        <v>81.13627564847077</v>
      </c>
      <c r="AL44">
        <f>VLOOKUP($C44,Ж!$B$2:$E$81,2,FALSE)</f>
        <v>2004</v>
      </c>
      <c r="AM44" t="str">
        <f>VLOOKUP($C44,Ж!$B$2:$E$81,3,FALSE)</f>
        <v>б/р</v>
      </c>
      <c r="AN44" t="str">
        <f>VLOOKUP($C44,Ж!$B$2:$E$81,4,FALSE)</f>
        <v>ДООЦ-1</v>
      </c>
    </row>
    <row r="45" spans="1:40" ht="12.75">
      <c r="A45" s="49">
        <v>43</v>
      </c>
      <c r="B45" s="46">
        <f t="shared" si="2"/>
        <v>43</v>
      </c>
      <c r="C45" s="2" t="s">
        <v>28</v>
      </c>
      <c r="D45" s="94">
        <v>1</v>
      </c>
      <c r="E45" s="20">
        <v>1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>
        <v>1</v>
      </c>
      <c r="Q45" s="20"/>
      <c r="R45" s="20"/>
      <c r="S45" s="20"/>
      <c r="T45" s="20">
        <v>1</v>
      </c>
      <c r="U45" s="20"/>
      <c r="V45" s="20"/>
      <c r="W45" s="20"/>
      <c r="X45" s="20"/>
      <c r="Y45" s="20"/>
      <c r="Z45" s="20"/>
      <c r="AA45" s="20"/>
      <c r="AB45" s="2"/>
      <c r="AC45" s="2"/>
      <c r="AD45" s="2"/>
      <c r="AE45" s="2"/>
      <c r="AF45" s="2"/>
      <c r="AG45" s="2"/>
      <c r="AH45" s="2"/>
      <c r="AI45" s="5"/>
      <c r="AJ45" s="51">
        <f t="shared" si="3"/>
        <v>4</v>
      </c>
      <c r="AK45" s="52">
        <f t="shared" si="4"/>
        <v>80.00184569952012</v>
      </c>
      <c r="AL45">
        <f>VLOOKUP($C45,Ж!$B$2:$E$81,2,FALSE)</f>
        <v>2002</v>
      </c>
      <c r="AM45" t="str">
        <f>VLOOKUP($C45,Ж!$B$2:$E$81,3,FALSE)</f>
        <v>б/р</v>
      </c>
      <c r="AN45" t="str">
        <f>VLOOKUP($C45,Ж!$B$2:$E$81,4,FALSE)</f>
        <v>с/к "Буревестник"</v>
      </c>
    </row>
    <row r="46" spans="1:40" ht="12.75">
      <c r="A46" s="51">
        <v>44</v>
      </c>
      <c r="B46" s="46">
        <f t="shared" si="2"/>
        <v>44</v>
      </c>
      <c r="C46" s="2" t="s">
        <v>238</v>
      </c>
      <c r="D46" s="94">
        <v>1</v>
      </c>
      <c r="E46" s="20"/>
      <c r="F46" s="20"/>
      <c r="G46" s="20"/>
      <c r="H46" s="20">
        <v>1</v>
      </c>
      <c r="I46" s="20"/>
      <c r="J46" s="20"/>
      <c r="K46" s="20"/>
      <c r="L46" s="20"/>
      <c r="M46" s="20"/>
      <c r="N46" s="20"/>
      <c r="O46" s="20"/>
      <c r="P46" s="20">
        <v>1</v>
      </c>
      <c r="Q46" s="20"/>
      <c r="R46" s="20"/>
      <c r="S46" s="20"/>
      <c r="T46" s="20"/>
      <c r="U46" s="20"/>
      <c r="V46" s="20"/>
      <c r="W46" s="20"/>
      <c r="X46" s="20">
        <v>1</v>
      </c>
      <c r="Y46" s="20"/>
      <c r="Z46" s="20"/>
      <c r="AA46" s="20"/>
      <c r="AB46" s="2"/>
      <c r="AC46" s="2"/>
      <c r="AD46" s="2"/>
      <c r="AE46" s="2"/>
      <c r="AF46" s="2"/>
      <c r="AG46" s="2"/>
      <c r="AH46" s="2"/>
      <c r="AI46" s="5"/>
      <c r="AJ46" s="51">
        <f t="shared" si="3"/>
        <v>4</v>
      </c>
      <c r="AK46" s="64">
        <f t="shared" si="4"/>
        <v>76.7711962833914</v>
      </c>
      <c r="AL46">
        <f>VLOOKUP($C46,Ж!$B$2:$E$81,2,FALSE)</f>
        <v>2003</v>
      </c>
      <c r="AM46" t="str">
        <f>VLOOKUP($C46,Ж!$B$2:$E$81,3,FALSE)</f>
        <v>б/р</v>
      </c>
      <c r="AN46" t="str">
        <f>VLOOKUP($C46,Ж!$B$2:$E$81,4,FALSE)</f>
        <v>с/к "Спортэкс"</v>
      </c>
    </row>
    <row r="47" spans="1:40" ht="12.75">
      <c r="A47" s="49">
        <v>45</v>
      </c>
      <c r="B47" s="46">
        <f t="shared" si="2"/>
        <v>45</v>
      </c>
      <c r="C47" s="2" t="s">
        <v>20</v>
      </c>
      <c r="D47" s="94">
        <v>1</v>
      </c>
      <c r="E47" s="20">
        <v>1</v>
      </c>
      <c r="F47" s="20"/>
      <c r="G47" s="20"/>
      <c r="H47" s="20">
        <v>1</v>
      </c>
      <c r="I47" s="20"/>
      <c r="J47" s="20"/>
      <c r="K47" s="20"/>
      <c r="L47" s="20"/>
      <c r="M47" s="20"/>
      <c r="N47" s="20"/>
      <c r="O47" s="20"/>
      <c r="P47" s="20">
        <v>1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"/>
      <c r="AC47" s="2"/>
      <c r="AD47" s="2"/>
      <c r="AE47" s="2"/>
      <c r="AF47" s="2"/>
      <c r="AG47" s="2"/>
      <c r="AH47" s="2"/>
      <c r="AI47" s="5"/>
      <c r="AJ47" s="51">
        <f t="shared" si="3"/>
        <v>4</v>
      </c>
      <c r="AK47" s="64">
        <f t="shared" si="4"/>
        <v>75.63676633444076</v>
      </c>
      <c r="AL47">
        <f>VLOOKUP($C47,Ж!$B$2:$E$81,2,FALSE)</f>
        <v>2002</v>
      </c>
      <c r="AM47" t="str">
        <f>VLOOKUP($C47,Ж!$B$2:$E$81,3,FALSE)</f>
        <v>б/р</v>
      </c>
      <c r="AN47" t="str">
        <f>VLOOKUP($C47,Ж!$B$2:$E$81,4,FALSE)</f>
        <v>ФСК"Академ"</v>
      </c>
    </row>
    <row r="48" spans="1:40" ht="12.75">
      <c r="A48" s="51">
        <v>46</v>
      </c>
      <c r="B48" s="46">
        <f t="shared" si="2"/>
        <v>45</v>
      </c>
      <c r="C48" s="2" t="s">
        <v>30</v>
      </c>
      <c r="D48" s="94">
        <v>1</v>
      </c>
      <c r="E48" s="20">
        <v>1</v>
      </c>
      <c r="F48" s="20"/>
      <c r="G48" s="20"/>
      <c r="H48" s="20">
        <v>1</v>
      </c>
      <c r="I48" s="20"/>
      <c r="J48" s="20"/>
      <c r="K48" s="20"/>
      <c r="L48" s="20"/>
      <c r="M48" s="20"/>
      <c r="N48" s="20"/>
      <c r="O48" s="20"/>
      <c r="P48" s="20">
        <v>1</v>
      </c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"/>
      <c r="AC48" s="2"/>
      <c r="AD48" s="2"/>
      <c r="AE48" s="2"/>
      <c r="AF48" s="2"/>
      <c r="AG48" s="2"/>
      <c r="AH48" s="2"/>
      <c r="AI48" s="5"/>
      <c r="AJ48" s="51">
        <f t="shared" si="3"/>
        <v>4</v>
      </c>
      <c r="AK48" s="64">
        <f t="shared" si="4"/>
        <v>75.63676633444076</v>
      </c>
      <c r="AL48">
        <f>VLOOKUP($C48,Ж!$B$2:$E$81,2,FALSE)</f>
        <v>2002</v>
      </c>
      <c r="AM48" t="str">
        <f>VLOOKUP($C48,Ж!$B$2:$E$81,3,FALSE)</f>
        <v>б/р</v>
      </c>
      <c r="AN48" t="str">
        <f>VLOOKUP($C48,Ж!$B$2:$E$81,4,FALSE)</f>
        <v>ФСК"Академ"</v>
      </c>
    </row>
    <row r="49" spans="1:40" ht="12.75">
      <c r="A49" s="49">
        <v>47</v>
      </c>
      <c r="B49" s="46">
        <f t="shared" si="2"/>
        <v>47</v>
      </c>
      <c r="C49" s="2" t="s">
        <v>239</v>
      </c>
      <c r="D49" s="46">
        <v>1</v>
      </c>
      <c r="E49" s="11"/>
      <c r="F49" s="11"/>
      <c r="G49" s="11"/>
      <c r="H49" s="11">
        <v>1</v>
      </c>
      <c r="I49" s="11"/>
      <c r="J49" s="11"/>
      <c r="K49" s="11"/>
      <c r="L49" s="11"/>
      <c r="M49" s="11"/>
      <c r="N49" s="11"/>
      <c r="O49" s="11"/>
      <c r="P49" s="11">
        <v>1</v>
      </c>
      <c r="Q49" s="11"/>
      <c r="R49" s="11"/>
      <c r="S49" s="11"/>
      <c r="T49" s="11">
        <v>1</v>
      </c>
      <c r="U49" s="11"/>
      <c r="V49" s="11"/>
      <c r="W49" s="11"/>
      <c r="X49" s="11"/>
      <c r="Y49" s="11"/>
      <c r="Z49" s="11"/>
      <c r="AA49" s="11"/>
      <c r="AB49" s="2"/>
      <c r="AC49" s="2"/>
      <c r="AD49" s="2"/>
      <c r="AE49" s="2"/>
      <c r="AF49" s="2"/>
      <c r="AG49" s="2"/>
      <c r="AH49" s="2"/>
      <c r="AI49" s="5"/>
      <c r="AJ49" s="51">
        <f t="shared" si="3"/>
        <v>4</v>
      </c>
      <c r="AK49" s="64">
        <f t="shared" si="4"/>
        <v>74.60317460317461</v>
      </c>
      <c r="AL49">
        <f>VLOOKUP($C49,Ж!$B$2:$E$81,2,FALSE)</f>
        <v>2001</v>
      </c>
      <c r="AM49">
        <f>VLOOKUP($C49,Ж!$B$2:$E$81,3,FALSE)</f>
        <v>3</v>
      </c>
      <c r="AN49" t="str">
        <f>VLOOKUP($C49,Ж!$B$2:$E$81,4,FALSE)</f>
        <v>Абакан</v>
      </c>
    </row>
    <row r="50" spans="1:40" ht="12.75">
      <c r="A50" s="51">
        <v>48</v>
      </c>
      <c r="B50" s="46">
        <f t="shared" si="2"/>
        <v>47</v>
      </c>
      <c r="C50" s="2" t="s">
        <v>240</v>
      </c>
      <c r="D50" s="94">
        <v>1</v>
      </c>
      <c r="E50" s="20"/>
      <c r="F50" s="20"/>
      <c r="G50" s="20"/>
      <c r="H50" s="20">
        <v>1</v>
      </c>
      <c r="I50" s="20"/>
      <c r="J50" s="20"/>
      <c r="K50" s="20"/>
      <c r="L50" s="20"/>
      <c r="M50" s="20"/>
      <c r="N50" s="20"/>
      <c r="O50" s="20"/>
      <c r="P50" s="20">
        <v>1</v>
      </c>
      <c r="Q50" s="20"/>
      <c r="R50" s="20"/>
      <c r="S50" s="20"/>
      <c r="T50" s="20">
        <v>1</v>
      </c>
      <c r="U50" s="20"/>
      <c r="V50" s="20"/>
      <c r="W50" s="20"/>
      <c r="X50" s="20"/>
      <c r="Y50" s="20"/>
      <c r="Z50" s="20"/>
      <c r="AA50" s="20"/>
      <c r="AB50" s="2"/>
      <c r="AC50" s="2"/>
      <c r="AD50" s="2"/>
      <c r="AE50" s="2"/>
      <c r="AF50" s="2"/>
      <c r="AG50" s="2"/>
      <c r="AH50" s="2"/>
      <c r="AI50" s="5"/>
      <c r="AJ50" s="51">
        <f t="shared" si="3"/>
        <v>4</v>
      </c>
      <c r="AK50" s="64">
        <f t="shared" si="4"/>
        <v>74.60317460317461</v>
      </c>
      <c r="AL50">
        <f>VLOOKUP($C50,Ж!$B$2:$E$81,2,FALSE)</f>
        <v>2003</v>
      </c>
      <c r="AM50" t="str">
        <f>VLOOKUP($C50,Ж!$B$2:$E$81,3,FALSE)</f>
        <v>б/р</v>
      </c>
      <c r="AN50" t="str">
        <f>VLOOKUP($C50,Ж!$B$2:$E$81,4,FALSE)</f>
        <v>ДООЦ-1</v>
      </c>
    </row>
    <row r="51" spans="1:40" ht="12.75">
      <c r="A51" s="49">
        <v>49</v>
      </c>
      <c r="B51" s="46">
        <f t="shared" si="2"/>
        <v>47</v>
      </c>
      <c r="C51" s="2" t="s">
        <v>241</v>
      </c>
      <c r="D51" s="46">
        <v>1</v>
      </c>
      <c r="E51" s="11"/>
      <c r="F51" s="20"/>
      <c r="G51" s="20"/>
      <c r="H51" s="20">
        <v>1</v>
      </c>
      <c r="I51" s="20"/>
      <c r="J51" s="20"/>
      <c r="K51" s="20"/>
      <c r="L51" s="20"/>
      <c r="M51" s="20"/>
      <c r="N51" s="20"/>
      <c r="O51" s="20"/>
      <c r="P51" s="20">
        <v>1</v>
      </c>
      <c r="Q51" s="20"/>
      <c r="R51" s="20"/>
      <c r="S51" s="20"/>
      <c r="T51" s="20">
        <v>1</v>
      </c>
      <c r="U51" s="20"/>
      <c r="V51" s="20"/>
      <c r="W51" s="20"/>
      <c r="X51" s="20"/>
      <c r="Y51" s="20"/>
      <c r="Z51" s="20"/>
      <c r="AA51" s="11"/>
      <c r="AB51" s="2"/>
      <c r="AC51" s="2"/>
      <c r="AD51" s="2"/>
      <c r="AE51" s="2"/>
      <c r="AF51" s="2"/>
      <c r="AG51" s="2"/>
      <c r="AH51" s="2"/>
      <c r="AI51" s="5"/>
      <c r="AJ51" s="51">
        <f t="shared" si="3"/>
        <v>4</v>
      </c>
      <c r="AK51" s="64">
        <f t="shared" si="4"/>
        <v>74.60317460317461</v>
      </c>
      <c r="AL51">
        <f>VLOOKUP($C51,Ж!$B$2:$E$81,2,FALSE)</f>
        <v>2005</v>
      </c>
      <c r="AM51" t="str">
        <f>VLOOKUP($C51,Ж!$B$2:$E$81,3,FALSE)</f>
        <v>б/р</v>
      </c>
      <c r="AN51" t="str">
        <f>VLOOKUP($C51,Ж!$B$2:$E$81,4,FALSE)</f>
        <v>СДЮСШОР</v>
      </c>
    </row>
    <row r="52" spans="1:40" ht="12.75">
      <c r="A52" s="51">
        <v>50</v>
      </c>
      <c r="B52" s="46">
        <f t="shared" si="2"/>
        <v>50</v>
      </c>
      <c r="C52" s="2" t="s">
        <v>64</v>
      </c>
      <c r="D52" s="46"/>
      <c r="E52" s="11"/>
      <c r="F52" s="20"/>
      <c r="G52" s="20"/>
      <c r="H52" s="20">
        <v>1</v>
      </c>
      <c r="I52" s="20"/>
      <c r="J52" s="20"/>
      <c r="K52" s="20"/>
      <c r="L52" s="20">
        <v>1</v>
      </c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>
        <v>1</v>
      </c>
      <c r="Y52" s="20"/>
      <c r="Z52" s="20"/>
      <c r="AA52" s="11"/>
      <c r="AB52" s="2"/>
      <c r="AC52" s="2"/>
      <c r="AD52" s="2"/>
      <c r="AE52" s="2"/>
      <c r="AF52" s="2"/>
      <c r="AG52" s="2"/>
      <c r="AH52" s="2"/>
      <c r="AI52" s="5"/>
      <c r="AJ52" s="51">
        <f t="shared" si="3"/>
        <v>3</v>
      </c>
      <c r="AK52" s="64">
        <f t="shared" si="4"/>
        <v>69.2744137866089</v>
      </c>
      <c r="AL52">
        <f>VLOOKUP($C52,Ж!$B$2:$E$81,2,FALSE)</f>
        <v>2006</v>
      </c>
      <c r="AM52" t="str">
        <f>VLOOKUP($C52,Ж!$B$2:$E$81,3,FALSE)</f>
        <v>б/р</v>
      </c>
      <c r="AN52" t="str">
        <f>VLOOKUP($C52,Ж!$B$2:$E$81,4,FALSE)</f>
        <v>с/к "Спортэкс"</v>
      </c>
    </row>
    <row r="53" spans="1:40" ht="12.75">
      <c r="A53" s="49">
        <v>51</v>
      </c>
      <c r="B53" s="46">
        <f t="shared" si="2"/>
        <v>51</v>
      </c>
      <c r="C53" s="2" t="s">
        <v>242</v>
      </c>
      <c r="D53" s="46"/>
      <c r="E53" s="11"/>
      <c r="F53" s="20"/>
      <c r="G53" s="20"/>
      <c r="H53" s="20">
        <v>1</v>
      </c>
      <c r="I53" s="20"/>
      <c r="J53" s="20"/>
      <c r="K53" s="20"/>
      <c r="L53" s="20"/>
      <c r="M53" s="20"/>
      <c r="N53" s="20"/>
      <c r="O53" s="20"/>
      <c r="P53" s="20">
        <v>1</v>
      </c>
      <c r="Q53" s="20"/>
      <c r="R53" s="20"/>
      <c r="S53" s="20"/>
      <c r="T53" s="20">
        <v>1</v>
      </c>
      <c r="U53" s="20"/>
      <c r="V53" s="20"/>
      <c r="W53" s="20"/>
      <c r="X53" s="20"/>
      <c r="Y53" s="20"/>
      <c r="Z53" s="20"/>
      <c r="AA53" s="11"/>
      <c r="AB53" s="2"/>
      <c r="AC53" s="2"/>
      <c r="AD53" s="2"/>
      <c r="AE53" s="2"/>
      <c r="AF53" s="2"/>
      <c r="AG53" s="2"/>
      <c r="AH53" s="2"/>
      <c r="AI53" s="5"/>
      <c r="AJ53" s="51">
        <f t="shared" si="3"/>
        <v>3</v>
      </c>
      <c r="AK53" s="64">
        <f t="shared" si="4"/>
        <v>57.93650793650794</v>
      </c>
      <c r="AL53">
        <f>VLOOKUP($C53,Ж!$B$2:$E$81,2,FALSE)</f>
        <v>2004</v>
      </c>
      <c r="AM53" t="str">
        <f>VLOOKUP($C53,Ж!$B$2:$E$81,3,FALSE)</f>
        <v>б/р</v>
      </c>
      <c r="AN53" t="str">
        <f>VLOOKUP($C53,Ж!$B$2:$E$81,4,FALSE)</f>
        <v>СДЮСШОР</v>
      </c>
    </row>
    <row r="54" spans="1:40" ht="12.75">
      <c r="A54" s="51">
        <v>52</v>
      </c>
      <c r="B54" s="46">
        <f t="shared" si="2"/>
        <v>52</v>
      </c>
      <c r="C54" s="2" t="s">
        <v>243</v>
      </c>
      <c r="D54" s="46">
        <v>1</v>
      </c>
      <c r="E54" s="11">
        <v>1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>
        <v>1</v>
      </c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1"/>
      <c r="AB54" s="2"/>
      <c r="AC54" s="2"/>
      <c r="AD54" s="2"/>
      <c r="AE54" s="2"/>
      <c r="AF54" s="2"/>
      <c r="AG54" s="2"/>
      <c r="AH54" s="2"/>
      <c r="AI54" s="5"/>
      <c r="AJ54" s="51">
        <f t="shared" si="3"/>
        <v>3</v>
      </c>
      <c r="AK54" s="64">
        <f t="shared" si="4"/>
        <v>57.7796234772979</v>
      </c>
      <c r="AL54">
        <f>VLOOKUP($C54,Ж!$B$2:$E$81,2,FALSE)</f>
        <v>2005</v>
      </c>
      <c r="AM54" t="str">
        <f>VLOOKUP($C54,Ж!$B$2:$E$81,3,FALSE)</f>
        <v>б/р</v>
      </c>
      <c r="AN54" t="str">
        <f>VLOOKUP($C54,Ж!$B$2:$E$81,4,FALSE)</f>
        <v>СДЮСШОР</v>
      </c>
    </row>
    <row r="55" spans="1:40" ht="12.75">
      <c r="A55" s="49">
        <v>53</v>
      </c>
      <c r="B55" s="46">
        <f t="shared" si="2"/>
        <v>53</v>
      </c>
      <c r="C55" s="2" t="s">
        <v>244</v>
      </c>
      <c r="D55" s="46">
        <v>1</v>
      </c>
      <c r="E55" s="11"/>
      <c r="F55" s="11"/>
      <c r="G55" s="11"/>
      <c r="H55" s="11">
        <v>1</v>
      </c>
      <c r="I55" s="11"/>
      <c r="J55" s="11"/>
      <c r="K55" s="11"/>
      <c r="L55" s="11"/>
      <c r="M55" s="11"/>
      <c r="N55" s="11"/>
      <c r="O55" s="11"/>
      <c r="P55" s="11">
        <v>1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2"/>
      <c r="AC55" s="2"/>
      <c r="AD55" s="2"/>
      <c r="AE55" s="2"/>
      <c r="AF55" s="2"/>
      <c r="AG55" s="2"/>
      <c r="AH55" s="2"/>
      <c r="AI55" s="5"/>
      <c r="AJ55" s="51">
        <f t="shared" si="3"/>
        <v>3</v>
      </c>
      <c r="AK55" s="64">
        <f t="shared" si="4"/>
        <v>52.38095238095238</v>
      </c>
      <c r="AL55">
        <f>VLOOKUP($C55,Ж!$B$2:$E$81,2,FALSE)</f>
        <v>2001</v>
      </c>
      <c r="AM55" t="str">
        <f>VLOOKUP($C55,Ж!$B$2:$E$81,3,FALSE)</f>
        <v>б/р</v>
      </c>
      <c r="AN55" t="str">
        <f>VLOOKUP($C55,Ж!$B$2:$E$81,4,FALSE)</f>
        <v>т/к Стрела </v>
      </c>
    </row>
    <row r="56" spans="1:40" ht="12.75">
      <c r="A56" s="51">
        <v>54</v>
      </c>
      <c r="B56" s="46">
        <f t="shared" si="2"/>
        <v>53</v>
      </c>
      <c r="C56" s="2" t="s">
        <v>34</v>
      </c>
      <c r="D56" s="94">
        <v>1</v>
      </c>
      <c r="E56" s="20"/>
      <c r="F56" s="20"/>
      <c r="G56" s="20"/>
      <c r="H56" s="20">
        <v>1</v>
      </c>
      <c r="I56" s="20"/>
      <c r="J56" s="20"/>
      <c r="K56" s="20"/>
      <c r="L56" s="20"/>
      <c r="M56" s="20"/>
      <c r="N56" s="20"/>
      <c r="O56" s="20"/>
      <c r="P56" s="20">
        <v>1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"/>
      <c r="AC56" s="2"/>
      <c r="AD56" s="2"/>
      <c r="AE56" s="2"/>
      <c r="AF56" s="2"/>
      <c r="AG56" s="2"/>
      <c r="AH56" s="2"/>
      <c r="AI56" s="5"/>
      <c r="AJ56" s="51">
        <f t="shared" si="3"/>
        <v>3</v>
      </c>
      <c r="AK56" s="64">
        <f t="shared" si="4"/>
        <v>52.38095238095238</v>
      </c>
      <c r="AL56">
        <f>VLOOKUP($C56,Ж!$B$2:$E$81,2,FALSE)</f>
        <v>2003</v>
      </c>
      <c r="AM56" t="str">
        <f>VLOOKUP($C56,Ж!$B$2:$E$81,3,FALSE)</f>
        <v>3юн</v>
      </c>
      <c r="AN56" t="str">
        <f>VLOOKUP($C56,Ж!$B$2:$E$81,4,FALSE)</f>
        <v>Абакан</v>
      </c>
    </row>
    <row r="57" spans="1:40" ht="12.75">
      <c r="A57" s="49">
        <v>55</v>
      </c>
      <c r="B57" s="46">
        <f t="shared" si="2"/>
        <v>55</v>
      </c>
      <c r="C57" s="2" t="s">
        <v>159</v>
      </c>
      <c r="D57" s="46"/>
      <c r="E57" s="11"/>
      <c r="F57" s="11"/>
      <c r="G57" s="11"/>
      <c r="H57" s="11">
        <v>1</v>
      </c>
      <c r="I57" s="11"/>
      <c r="J57" s="11"/>
      <c r="K57" s="11"/>
      <c r="L57" s="11"/>
      <c r="M57" s="11"/>
      <c r="N57" s="11"/>
      <c r="O57" s="11"/>
      <c r="P57" s="11">
        <v>1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2"/>
      <c r="AC57" s="2"/>
      <c r="AD57" s="2"/>
      <c r="AE57" s="2"/>
      <c r="AF57" s="2"/>
      <c r="AG57" s="2"/>
      <c r="AH57" s="2"/>
      <c r="AI57" s="5"/>
      <c r="AJ57" s="51">
        <f t="shared" si="3"/>
        <v>2</v>
      </c>
      <c r="AK57" s="64">
        <f t="shared" si="4"/>
        <v>35.714285714285715</v>
      </c>
      <c r="AL57">
        <f>VLOOKUP($C57,Ж!$B$2:$E$81,2,FALSE)</f>
        <v>2001</v>
      </c>
      <c r="AM57" t="str">
        <f>VLOOKUP($C57,Ж!$B$2:$E$81,3,FALSE)</f>
        <v>б/р</v>
      </c>
      <c r="AN57" t="str">
        <f>VLOOKUP($C57,Ж!$B$2:$E$81,4,FALSE)</f>
        <v>Сосновоборск</v>
      </c>
    </row>
    <row r="58" spans="1:40" ht="12.75">
      <c r="A58" s="51">
        <v>56</v>
      </c>
      <c r="B58" s="46">
        <f t="shared" si="2"/>
        <v>56</v>
      </c>
      <c r="C58" s="2" t="s">
        <v>36</v>
      </c>
      <c r="D58" s="94">
        <v>1</v>
      </c>
      <c r="E58" s="20"/>
      <c r="F58" s="20"/>
      <c r="G58" s="20"/>
      <c r="H58" s="20">
        <v>1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"/>
      <c r="AC58" s="2"/>
      <c r="AD58" s="2"/>
      <c r="AE58" s="2"/>
      <c r="AF58" s="2"/>
      <c r="AG58" s="2"/>
      <c r="AH58" s="2"/>
      <c r="AI58" s="5"/>
      <c r="AJ58" s="51">
        <f t="shared" si="3"/>
        <v>2</v>
      </c>
      <c r="AK58" s="64">
        <f t="shared" si="4"/>
        <v>34.523809523809526</v>
      </c>
      <c r="AL58">
        <f>VLOOKUP($C58,Ж!$B$2:$E$81,2,FALSE)</f>
        <v>2003</v>
      </c>
      <c r="AM58" t="str">
        <f>VLOOKUP($C58,Ж!$B$2:$E$81,3,FALSE)</f>
        <v>б/р</v>
      </c>
      <c r="AN58" t="str">
        <f>VLOOKUP($C58,Ж!$B$2:$E$81,4,FALSE)</f>
        <v>ДООЦ-1</v>
      </c>
    </row>
    <row r="59" spans="1:40" ht="12.75">
      <c r="A59" s="49">
        <v>57</v>
      </c>
      <c r="B59" s="46">
        <f t="shared" si="2"/>
        <v>56</v>
      </c>
      <c r="C59" s="2" t="s">
        <v>245</v>
      </c>
      <c r="D59" s="94">
        <v>1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>
        <v>1</v>
      </c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"/>
      <c r="AC59" s="2"/>
      <c r="AD59" s="2"/>
      <c r="AE59" s="2"/>
      <c r="AF59" s="2"/>
      <c r="AG59" s="2"/>
      <c r="AH59" s="2"/>
      <c r="AI59" s="5"/>
      <c r="AJ59" s="51">
        <f t="shared" si="3"/>
        <v>2</v>
      </c>
      <c r="AK59" s="64">
        <f t="shared" si="4"/>
        <v>34.523809523809526</v>
      </c>
      <c r="AL59">
        <f>VLOOKUP($C59,Ж!$B$2:$E$81,2,FALSE)</f>
        <v>2003</v>
      </c>
      <c r="AM59" t="str">
        <f>VLOOKUP($C59,Ж!$B$2:$E$81,3,FALSE)</f>
        <v>б/р</v>
      </c>
      <c r="AN59" t="str">
        <f>VLOOKUP($C59,Ж!$B$2:$E$81,4,FALSE)</f>
        <v>"Универс"</v>
      </c>
    </row>
    <row r="60" spans="1:40" ht="12.75">
      <c r="A60" s="51">
        <v>58</v>
      </c>
      <c r="B60" s="46">
        <f t="shared" si="2"/>
        <v>56</v>
      </c>
      <c r="C60" s="2" t="s">
        <v>165</v>
      </c>
      <c r="D60" s="46">
        <v>1</v>
      </c>
      <c r="E60" s="1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>
        <v>1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1"/>
      <c r="AB60" s="2"/>
      <c r="AC60" s="2"/>
      <c r="AD60" s="2"/>
      <c r="AE60" s="2"/>
      <c r="AF60" s="2"/>
      <c r="AG60" s="2"/>
      <c r="AH60" s="2"/>
      <c r="AI60" s="5"/>
      <c r="AJ60" s="51">
        <f t="shared" si="3"/>
        <v>2</v>
      </c>
      <c r="AK60" s="64">
        <f t="shared" si="4"/>
        <v>34.523809523809526</v>
      </c>
      <c r="AL60">
        <f>VLOOKUP($C60,Ж!$B$2:$E$81,2,FALSE)</f>
        <v>2004</v>
      </c>
      <c r="AM60" t="str">
        <f>VLOOKUP($C60,Ж!$B$2:$E$81,3,FALSE)</f>
        <v>б/р</v>
      </c>
      <c r="AN60" t="str">
        <f>VLOOKUP($C60,Ж!$B$2:$E$81,4,FALSE)</f>
        <v>неизв</v>
      </c>
    </row>
    <row r="61" spans="1:40" ht="12.75">
      <c r="A61" s="49">
        <v>59</v>
      </c>
      <c r="B61" s="46">
        <f t="shared" si="2"/>
        <v>56</v>
      </c>
      <c r="C61" s="2" t="s">
        <v>167</v>
      </c>
      <c r="D61" s="46">
        <v>1</v>
      </c>
      <c r="E61" s="1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1</v>
      </c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11"/>
      <c r="AB61" s="2"/>
      <c r="AC61" s="2"/>
      <c r="AD61" s="2"/>
      <c r="AE61" s="2"/>
      <c r="AF61" s="2"/>
      <c r="AG61" s="2"/>
      <c r="AH61" s="2"/>
      <c r="AI61" s="5"/>
      <c r="AJ61" s="51">
        <f t="shared" si="3"/>
        <v>2</v>
      </c>
      <c r="AK61" s="64">
        <f t="shared" si="4"/>
        <v>34.523809523809526</v>
      </c>
      <c r="AL61">
        <f>VLOOKUP($C61,Ж!$B$2:$E$81,2,FALSE)</f>
        <v>2005</v>
      </c>
      <c r="AM61" t="str">
        <f>VLOOKUP($C61,Ж!$B$2:$E$81,3,FALSE)</f>
        <v>б/р</v>
      </c>
      <c r="AN61" t="str">
        <f>VLOOKUP($C61,Ж!$B$2:$E$81,4,FALSE)</f>
        <v>ФСК"Академ"</v>
      </c>
    </row>
    <row r="62" spans="1:40" ht="12.75">
      <c r="A62" s="51">
        <v>60</v>
      </c>
      <c r="B62" s="46">
        <f t="shared" si="2"/>
        <v>60</v>
      </c>
      <c r="C62" s="2" t="s">
        <v>65</v>
      </c>
      <c r="D62" s="46"/>
      <c r="E62" s="11"/>
      <c r="F62" s="20"/>
      <c r="G62" s="20"/>
      <c r="H62" s="20">
        <v>1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11"/>
      <c r="AB62" s="2"/>
      <c r="AC62" s="2"/>
      <c r="AD62" s="2"/>
      <c r="AE62" s="2"/>
      <c r="AF62" s="2"/>
      <c r="AG62" s="2"/>
      <c r="AH62" s="2"/>
      <c r="AI62" s="5"/>
      <c r="AJ62" s="51">
        <f t="shared" si="3"/>
        <v>1</v>
      </c>
      <c r="AK62" s="64">
        <f t="shared" si="4"/>
        <v>17.857142857142858</v>
      </c>
      <c r="AL62">
        <f>VLOOKUP($C62,Ж!$B$2:$E$81,2,FALSE)</f>
        <v>2006</v>
      </c>
      <c r="AM62" t="str">
        <f>VLOOKUP($C62,Ж!$B$2:$E$81,3,FALSE)</f>
        <v>б/р</v>
      </c>
      <c r="AN62" t="str">
        <f>VLOOKUP($C62,Ж!$B$2:$E$81,4,FALSE)</f>
        <v>ФСК"Академ"</v>
      </c>
    </row>
    <row r="63" spans="1:40" ht="12.75">
      <c r="A63" s="49">
        <v>61</v>
      </c>
      <c r="B63" s="46">
        <f t="shared" si="2"/>
        <v>60</v>
      </c>
      <c r="C63" s="2" t="s">
        <v>166</v>
      </c>
      <c r="D63" s="46"/>
      <c r="E63" s="11"/>
      <c r="F63" s="20"/>
      <c r="G63" s="20"/>
      <c r="H63" s="20">
        <v>1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11"/>
      <c r="AB63" s="2"/>
      <c r="AC63" s="2"/>
      <c r="AD63" s="2"/>
      <c r="AE63" s="2"/>
      <c r="AF63" s="2"/>
      <c r="AG63" s="2"/>
      <c r="AH63" s="2"/>
      <c r="AI63" s="5"/>
      <c r="AJ63" s="51">
        <f t="shared" si="3"/>
        <v>1</v>
      </c>
      <c r="AK63" s="64">
        <f t="shared" si="4"/>
        <v>17.857142857142858</v>
      </c>
      <c r="AL63">
        <f>VLOOKUP($C63,Ж!$B$2:$E$81,2,FALSE)</f>
        <v>2004</v>
      </c>
      <c r="AM63" t="str">
        <f>VLOOKUP($C63,Ж!$B$2:$E$81,3,FALSE)</f>
        <v>б/р</v>
      </c>
      <c r="AN63" t="str">
        <f>VLOOKUP($C63,Ж!$B$2:$E$81,4,FALSE)</f>
        <v>неизв</v>
      </c>
    </row>
    <row r="64" spans="1:40" ht="12.75">
      <c r="A64" s="51">
        <v>62</v>
      </c>
      <c r="B64" s="46">
        <f t="shared" si="2"/>
        <v>62</v>
      </c>
      <c r="C64" s="2" t="s">
        <v>7</v>
      </c>
      <c r="D64" s="46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2"/>
      <c r="AC64" s="2"/>
      <c r="AD64" s="2"/>
      <c r="AE64" s="2"/>
      <c r="AF64" s="2"/>
      <c r="AG64" s="2"/>
      <c r="AH64" s="2"/>
      <c r="AI64" s="5"/>
      <c r="AJ64" s="51">
        <f t="shared" si="3"/>
        <v>1</v>
      </c>
      <c r="AK64" s="64">
        <f t="shared" si="4"/>
        <v>16.666666666666668</v>
      </c>
      <c r="AL64">
        <f>VLOOKUP($C64,Ж!$B$2:$E$81,2,FALSE)</f>
        <v>2000</v>
      </c>
      <c r="AM64" t="str">
        <f>VLOOKUP($C64,Ж!$B$2:$E$81,3,FALSE)</f>
        <v>б/р</v>
      </c>
      <c r="AN64" t="str">
        <f>VLOOKUP($C64,Ж!$B$2:$E$81,4,FALSE)</f>
        <v>т/к Стрела </v>
      </c>
    </row>
    <row r="65" spans="1:40" ht="12.75">
      <c r="A65" s="49">
        <v>63</v>
      </c>
      <c r="B65" s="46">
        <f t="shared" si="2"/>
        <v>62</v>
      </c>
      <c r="C65" s="2" t="s">
        <v>43</v>
      </c>
      <c r="D65" s="94">
        <v>1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"/>
      <c r="AC65" s="2"/>
      <c r="AD65" s="2"/>
      <c r="AE65" s="2"/>
      <c r="AF65" s="2"/>
      <c r="AG65" s="2"/>
      <c r="AH65" s="2"/>
      <c r="AI65" s="5"/>
      <c r="AJ65" s="51">
        <f t="shared" si="3"/>
        <v>1</v>
      </c>
      <c r="AK65" s="64">
        <f t="shared" si="4"/>
        <v>16.666666666666668</v>
      </c>
      <c r="AL65">
        <f>VLOOKUP($C65,Ж!$B$2:$E$81,2,FALSE)</f>
        <v>2003</v>
      </c>
      <c r="AM65" t="str">
        <f>VLOOKUP($C65,Ж!$B$2:$E$81,3,FALSE)</f>
        <v>б/р</v>
      </c>
      <c r="AN65" t="str">
        <f>VLOOKUP($C65,Ж!$B$2:$E$81,4,FALSE)</f>
        <v>т/к Стрела </v>
      </c>
    </row>
    <row r="66" spans="1:40" ht="12.75">
      <c r="A66" s="51">
        <v>64</v>
      </c>
      <c r="B66" s="46">
        <f t="shared" si="2"/>
        <v>62</v>
      </c>
      <c r="C66" s="2" t="s">
        <v>60</v>
      </c>
      <c r="D66" s="46">
        <v>1</v>
      </c>
      <c r="E66" s="1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11"/>
      <c r="AB66" s="2"/>
      <c r="AC66" s="2"/>
      <c r="AD66" s="2"/>
      <c r="AE66" s="2"/>
      <c r="AF66" s="2"/>
      <c r="AG66" s="2"/>
      <c r="AH66" s="2"/>
      <c r="AI66" s="5"/>
      <c r="AJ66" s="51">
        <f t="shared" si="3"/>
        <v>1</v>
      </c>
      <c r="AK66" s="64">
        <f t="shared" si="4"/>
        <v>16.666666666666668</v>
      </c>
      <c r="AL66">
        <f>VLOOKUP($C66,Ж!$B$2:$E$81,2,FALSE)</f>
        <v>2005</v>
      </c>
      <c r="AM66" t="str">
        <f>VLOOKUP($C66,Ж!$B$2:$E$81,3,FALSE)</f>
        <v>б/р</v>
      </c>
      <c r="AN66" t="str">
        <f>VLOOKUP($C66,Ж!$B$2:$E$81,4,FALSE)</f>
        <v>ФСК"Академ"</v>
      </c>
    </row>
    <row r="67" spans="1:40" ht="12.75">
      <c r="A67" s="49">
        <v>65</v>
      </c>
      <c r="B67" s="46">
        <f t="shared" si="2"/>
        <v>62</v>
      </c>
      <c r="C67" s="2" t="s">
        <v>50</v>
      </c>
      <c r="D67" s="46">
        <v>1</v>
      </c>
      <c r="E67" s="1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11"/>
      <c r="AB67" s="2"/>
      <c r="AC67" s="2"/>
      <c r="AD67" s="2"/>
      <c r="AE67" s="2"/>
      <c r="AF67" s="2"/>
      <c r="AG67" s="2"/>
      <c r="AH67" s="2"/>
      <c r="AI67" s="5"/>
      <c r="AJ67" s="51">
        <f aca="true" t="shared" si="5" ref="AJ67:AJ75">SUM(D67:AI67)</f>
        <v>1</v>
      </c>
      <c r="AK67" s="64">
        <f aca="true" t="shared" si="6" ref="AK67:AK75">SUMPRODUCT(D67:AI67,$D$77:$AI$77)</f>
        <v>16.666666666666668</v>
      </c>
      <c r="AL67">
        <f>VLOOKUP($C67,Ж!$B$2:$E$81,2,FALSE)</f>
        <v>2004</v>
      </c>
      <c r="AM67" t="str">
        <f>VLOOKUP($C67,Ж!$B$2:$E$81,3,FALSE)</f>
        <v>б/р</v>
      </c>
      <c r="AN67" t="str">
        <f>VLOOKUP($C67,Ж!$B$2:$E$81,4,FALSE)</f>
        <v>ДООЦ-1</v>
      </c>
    </row>
    <row r="68" spans="1:40" ht="12.75">
      <c r="A68" s="51">
        <v>66</v>
      </c>
      <c r="B68" s="46">
        <f t="shared" si="2"/>
        <v>66</v>
      </c>
      <c r="C68" s="2" t="s">
        <v>246</v>
      </c>
      <c r="D68" s="94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"/>
      <c r="AC68" s="2"/>
      <c r="AD68" s="2"/>
      <c r="AE68" s="2"/>
      <c r="AF68" s="2"/>
      <c r="AG68" s="2"/>
      <c r="AH68" s="2"/>
      <c r="AI68" s="5"/>
      <c r="AJ68" s="51">
        <f t="shared" si="5"/>
        <v>0</v>
      </c>
      <c r="AK68" s="64">
        <f t="shared" si="6"/>
        <v>0</v>
      </c>
      <c r="AL68">
        <f>VLOOKUP($C68,Ж!$B$2:$E$81,2,FALSE)</f>
        <v>2002</v>
      </c>
      <c r="AM68" t="str">
        <f>VLOOKUP($C68,Ж!$B$2:$E$81,3,FALSE)</f>
        <v>б/р</v>
      </c>
      <c r="AN68" t="str">
        <f>VLOOKUP($C68,Ж!$B$2:$E$81,4,FALSE)</f>
        <v>"Универс"</v>
      </c>
    </row>
    <row r="69" spans="1:40" ht="12.75">
      <c r="A69" s="49">
        <v>67</v>
      </c>
      <c r="B69" s="46">
        <f aca="true" t="shared" si="7" ref="B69:B75">IF(AK69&lt;&gt;AK68,A69,B68)</f>
        <v>66</v>
      </c>
      <c r="C69" s="2" t="s">
        <v>55</v>
      </c>
      <c r="D69" s="46"/>
      <c r="E69" s="1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11"/>
      <c r="AB69" s="2"/>
      <c r="AC69" s="2"/>
      <c r="AD69" s="2"/>
      <c r="AE69" s="2"/>
      <c r="AF69" s="2"/>
      <c r="AG69" s="2"/>
      <c r="AH69" s="2"/>
      <c r="AI69" s="5"/>
      <c r="AJ69" s="51">
        <f t="shared" si="5"/>
        <v>0</v>
      </c>
      <c r="AK69" s="64">
        <f t="shared" si="6"/>
        <v>0</v>
      </c>
      <c r="AL69">
        <f>VLOOKUP($C69,Ж!$B$2:$E$81,2,FALSE)</f>
        <v>2005</v>
      </c>
      <c r="AM69" t="str">
        <f>VLOOKUP($C69,Ж!$B$2:$E$81,3,FALSE)</f>
        <v>б/р</v>
      </c>
      <c r="AN69" t="str">
        <f>VLOOKUP($C69,Ж!$B$2:$E$81,4,FALSE)</f>
        <v>ФСК"Академ"</v>
      </c>
    </row>
    <row r="70" spans="1:40" ht="12.75">
      <c r="A70" s="51">
        <v>68</v>
      </c>
      <c r="B70" s="46">
        <f t="shared" si="7"/>
        <v>66</v>
      </c>
      <c r="C70" s="2" t="s">
        <v>56</v>
      </c>
      <c r="D70" s="46"/>
      <c r="E70" s="1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11"/>
      <c r="AB70" s="2"/>
      <c r="AC70" s="2"/>
      <c r="AD70" s="2"/>
      <c r="AE70" s="2"/>
      <c r="AF70" s="2"/>
      <c r="AG70" s="2"/>
      <c r="AH70" s="2"/>
      <c r="AI70" s="5"/>
      <c r="AJ70" s="51">
        <f t="shared" si="5"/>
        <v>0</v>
      </c>
      <c r="AK70" s="64">
        <f t="shared" si="6"/>
        <v>0</v>
      </c>
      <c r="AL70">
        <f>VLOOKUP($C70,Ж!$B$2:$E$81,2,FALSE)</f>
        <v>2005</v>
      </c>
      <c r="AM70" t="str">
        <f>VLOOKUP($C70,Ж!$B$2:$E$81,3,FALSE)</f>
        <v>б/р</v>
      </c>
      <c r="AN70" t="str">
        <f>VLOOKUP($C70,Ж!$B$2:$E$81,4,FALSE)</f>
        <v>ДООЦ-1</v>
      </c>
    </row>
    <row r="71" spans="1:40" ht="12.75">
      <c r="A71" s="49">
        <v>69</v>
      </c>
      <c r="B71" s="46">
        <f t="shared" si="7"/>
        <v>66</v>
      </c>
      <c r="C71" s="2" t="s">
        <v>247</v>
      </c>
      <c r="D71" s="46"/>
      <c r="E71" s="1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11"/>
      <c r="AB71" s="2"/>
      <c r="AC71" s="2"/>
      <c r="AD71" s="2"/>
      <c r="AE71" s="2"/>
      <c r="AF71" s="2"/>
      <c r="AG71" s="2"/>
      <c r="AH71" s="2"/>
      <c r="AI71" s="5"/>
      <c r="AJ71" s="51">
        <f t="shared" si="5"/>
        <v>0</v>
      </c>
      <c r="AK71" s="64">
        <f t="shared" si="6"/>
        <v>0</v>
      </c>
      <c r="AL71">
        <f>VLOOKUP($C71,Ж!$B$2:$E$81,2,FALSE)</f>
        <v>2004</v>
      </c>
      <c r="AM71" t="str">
        <f>VLOOKUP($C71,Ж!$B$2:$E$81,3,FALSE)</f>
        <v>б/р</v>
      </c>
      <c r="AN71" t="str">
        <f>VLOOKUP($C71,Ж!$B$2:$E$81,4,FALSE)</f>
        <v>"Универс"</v>
      </c>
    </row>
    <row r="72" spans="1:40" ht="12.75">
      <c r="A72" s="51">
        <v>70</v>
      </c>
      <c r="B72" s="46">
        <f t="shared" si="7"/>
        <v>66</v>
      </c>
      <c r="C72" s="2" t="s">
        <v>171</v>
      </c>
      <c r="D72" s="46"/>
      <c r="E72" s="1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11"/>
      <c r="AB72" s="2"/>
      <c r="AC72" s="2"/>
      <c r="AD72" s="2"/>
      <c r="AE72" s="2"/>
      <c r="AF72" s="2"/>
      <c r="AG72" s="2"/>
      <c r="AH72" s="2"/>
      <c r="AI72" s="5"/>
      <c r="AJ72" s="51">
        <f t="shared" si="5"/>
        <v>0</v>
      </c>
      <c r="AK72" s="64">
        <f t="shared" si="6"/>
        <v>0</v>
      </c>
      <c r="AL72">
        <f>VLOOKUP($C72,Ж!$B$2:$E$81,2,FALSE)</f>
        <v>2005</v>
      </c>
      <c r="AM72" t="str">
        <f>VLOOKUP($C72,Ж!$B$2:$E$81,3,FALSE)</f>
        <v>б/р</v>
      </c>
      <c r="AN72" t="str">
        <f>VLOOKUP($C72,Ж!$B$2:$E$81,4,FALSE)</f>
        <v>ФСК"Академ"</v>
      </c>
    </row>
    <row r="73" spans="1:40" ht="12.75">
      <c r="A73" s="49">
        <v>71</v>
      </c>
      <c r="B73" s="46">
        <f t="shared" si="7"/>
        <v>66</v>
      </c>
      <c r="C73" s="2" t="s">
        <v>248</v>
      </c>
      <c r="D73" s="46"/>
      <c r="E73" s="1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11"/>
      <c r="AB73" s="2"/>
      <c r="AC73" s="2"/>
      <c r="AD73" s="2"/>
      <c r="AE73" s="2"/>
      <c r="AF73" s="2"/>
      <c r="AG73" s="2"/>
      <c r="AH73" s="2"/>
      <c r="AI73" s="5"/>
      <c r="AJ73" s="51">
        <f t="shared" si="5"/>
        <v>0</v>
      </c>
      <c r="AK73" s="64">
        <f t="shared" si="6"/>
        <v>0</v>
      </c>
      <c r="AL73">
        <f>VLOOKUP($C73,Ж!$B$2:$E$81,2,FALSE)</f>
        <v>2004</v>
      </c>
      <c r="AM73" t="str">
        <f>VLOOKUP($C73,Ж!$B$2:$E$81,3,FALSE)</f>
        <v>б/р</v>
      </c>
      <c r="AN73" t="str">
        <f>VLOOKUP($C73,Ж!$B$2:$E$81,4,FALSE)</f>
        <v>Минусинск</v>
      </c>
    </row>
    <row r="74" spans="1:40" ht="12.75">
      <c r="A74" s="51">
        <v>72</v>
      </c>
      <c r="B74" s="46">
        <f t="shared" si="7"/>
        <v>66</v>
      </c>
      <c r="C74" s="2" t="s">
        <v>168</v>
      </c>
      <c r="D74" s="46"/>
      <c r="E74" s="1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11"/>
      <c r="AB74" s="2"/>
      <c r="AC74" s="2"/>
      <c r="AD74" s="2"/>
      <c r="AE74" s="2"/>
      <c r="AF74" s="2"/>
      <c r="AG74" s="2"/>
      <c r="AH74" s="2"/>
      <c r="AI74" s="5"/>
      <c r="AJ74" s="51">
        <f t="shared" si="5"/>
        <v>0</v>
      </c>
      <c r="AK74" s="64">
        <f t="shared" si="6"/>
        <v>0</v>
      </c>
      <c r="AL74">
        <f>VLOOKUP($C74,Ж!$B$2:$E$81,2,FALSE)</f>
        <v>2005</v>
      </c>
      <c r="AM74" t="str">
        <f>VLOOKUP($C74,Ж!$B$2:$E$81,3,FALSE)</f>
        <v>б/р</v>
      </c>
      <c r="AN74" t="str">
        <f>VLOOKUP($C74,Ж!$B$2:$E$81,4,FALSE)</f>
        <v>"Универс"</v>
      </c>
    </row>
    <row r="75" spans="1:40" ht="13.5" thickBot="1">
      <c r="A75" s="49">
        <v>73</v>
      </c>
      <c r="B75" s="46">
        <f t="shared" si="7"/>
        <v>66</v>
      </c>
      <c r="C75" s="61" t="s">
        <v>67</v>
      </c>
      <c r="D75" s="165"/>
      <c r="E75" s="67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7"/>
      <c r="AB75" s="61"/>
      <c r="AC75" s="61"/>
      <c r="AD75" s="61"/>
      <c r="AE75" s="61"/>
      <c r="AF75" s="61"/>
      <c r="AG75" s="61"/>
      <c r="AH75" s="61"/>
      <c r="AI75" s="79"/>
      <c r="AJ75" s="65">
        <f t="shared" si="5"/>
        <v>0</v>
      </c>
      <c r="AK75" s="66">
        <f t="shared" si="6"/>
        <v>0</v>
      </c>
      <c r="AL75">
        <f>VLOOKUP($C75,Ж!$B$2:$E$81,2,FALSE)</f>
        <v>2006</v>
      </c>
      <c r="AM75" t="str">
        <f>VLOOKUP($C75,Ж!$B$2:$E$81,3,FALSE)</f>
        <v>б/р</v>
      </c>
      <c r="AN75" t="str">
        <f>VLOOKUP($C75,Ж!$B$2:$E$81,4,FALSE)</f>
        <v>Абакан</v>
      </c>
    </row>
    <row r="76" spans="1:40" ht="12.75" hidden="1">
      <c r="A76" s="28"/>
      <c r="B76" s="46">
        <f>IF(AK76&lt;&gt;AK75,A76,B75)</f>
        <v>66</v>
      </c>
      <c r="C76" s="4" t="s">
        <v>0</v>
      </c>
      <c r="D76" s="28">
        <f aca="true" t="shared" si="8" ref="D76:AI76">SUM(D3:D75)</f>
        <v>60</v>
      </c>
      <c r="E76" s="28">
        <f t="shared" si="8"/>
        <v>43</v>
      </c>
      <c r="F76" s="28">
        <f t="shared" si="8"/>
        <v>18</v>
      </c>
      <c r="G76" s="28">
        <f t="shared" si="8"/>
        <v>7</v>
      </c>
      <c r="H76" s="28">
        <f t="shared" si="8"/>
        <v>56</v>
      </c>
      <c r="I76" s="28">
        <f t="shared" si="8"/>
        <v>24</v>
      </c>
      <c r="J76" s="28">
        <f t="shared" si="8"/>
        <v>12</v>
      </c>
      <c r="K76" s="28">
        <f t="shared" si="8"/>
        <v>4</v>
      </c>
      <c r="L76" s="28">
        <f t="shared" si="8"/>
        <v>37</v>
      </c>
      <c r="M76" s="28">
        <f t="shared" si="8"/>
        <v>12</v>
      </c>
      <c r="N76" s="28">
        <f t="shared" si="8"/>
        <v>4</v>
      </c>
      <c r="O76" s="28">
        <f t="shared" si="8"/>
        <v>1</v>
      </c>
      <c r="P76" s="28">
        <f t="shared" si="8"/>
        <v>56</v>
      </c>
      <c r="Q76" s="28">
        <f t="shared" si="8"/>
        <v>26</v>
      </c>
      <c r="R76" s="28">
        <f t="shared" si="8"/>
        <v>11</v>
      </c>
      <c r="S76" s="28">
        <f t="shared" si="8"/>
        <v>5</v>
      </c>
      <c r="T76" s="28">
        <f t="shared" si="8"/>
        <v>45</v>
      </c>
      <c r="U76" s="28">
        <f t="shared" si="8"/>
        <v>18</v>
      </c>
      <c r="V76" s="28">
        <f t="shared" si="8"/>
        <v>6</v>
      </c>
      <c r="W76" s="28">
        <f t="shared" si="8"/>
        <v>9</v>
      </c>
      <c r="X76" s="28">
        <f t="shared" si="8"/>
        <v>41</v>
      </c>
      <c r="Y76" s="28">
        <f t="shared" si="8"/>
        <v>21</v>
      </c>
      <c r="Z76" s="28">
        <f t="shared" si="8"/>
        <v>7</v>
      </c>
      <c r="AA76" s="28">
        <f t="shared" si="8"/>
        <v>5</v>
      </c>
      <c r="AB76" s="4">
        <f t="shared" si="8"/>
        <v>0</v>
      </c>
      <c r="AC76" s="4">
        <f t="shared" si="8"/>
        <v>0</v>
      </c>
      <c r="AD76" s="4">
        <f t="shared" si="8"/>
        <v>0</v>
      </c>
      <c r="AE76" s="4">
        <f t="shared" si="8"/>
        <v>0</v>
      </c>
      <c r="AF76" s="4">
        <f t="shared" si="8"/>
        <v>0</v>
      </c>
      <c r="AG76" s="4">
        <f t="shared" si="8"/>
        <v>0</v>
      </c>
      <c r="AH76" s="4">
        <f t="shared" si="8"/>
        <v>0</v>
      </c>
      <c r="AI76" s="4">
        <f t="shared" si="8"/>
        <v>0</v>
      </c>
      <c r="AJ76" s="28"/>
      <c r="AK76" s="4"/>
      <c r="AM76" t="e">
        <f>VLOOKUP($C76,Ж!$B$2:$E$81,3,FALSE)</f>
        <v>#N/A</v>
      </c>
      <c r="AN76" t="e">
        <f>VLOOKUP($C76,Ж!$B$2:$E$81,4,FALSE)</f>
        <v>#N/A</v>
      </c>
    </row>
    <row r="77" spans="2:40" ht="12.75" hidden="1">
      <c r="B77" s="80">
        <v>38</v>
      </c>
      <c r="C77" t="s">
        <v>1</v>
      </c>
      <c r="D77" s="32">
        <f>IF(D76=0,0,$A$1/D76)</f>
        <v>16.666666666666668</v>
      </c>
      <c r="E77" s="32">
        <f>IF(E76=0,0,$A$1/E76)</f>
        <v>23.25581395348837</v>
      </c>
      <c r="F77" s="32">
        <f>IF(F76=0,0,$A$1/F76)</f>
        <v>55.55555555555556</v>
      </c>
      <c r="G77" s="32">
        <f>IF(G76=0,0,$A$1/G76)</f>
        <v>142.85714285714286</v>
      </c>
      <c r="H77" s="32">
        <f aca="true" t="shared" si="9" ref="H77:AI77">IF(H76=0,0,$A$1/H76)</f>
        <v>17.857142857142858</v>
      </c>
      <c r="I77" s="32">
        <f t="shared" si="9"/>
        <v>41.666666666666664</v>
      </c>
      <c r="J77" s="32">
        <f t="shared" si="9"/>
        <v>83.33333333333333</v>
      </c>
      <c r="K77" s="32">
        <f t="shared" si="9"/>
        <v>250</v>
      </c>
      <c r="L77" s="32">
        <f t="shared" si="9"/>
        <v>27.027027027027028</v>
      </c>
      <c r="M77" s="32">
        <f t="shared" si="9"/>
        <v>83.33333333333333</v>
      </c>
      <c r="N77" s="32">
        <f t="shared" si="9"/>
        <v>250</v>
      </c>
      <c r="O77" s="32">
        <f t="shared" si="9"/>
        <v>1000</v>
      </c>
      <c r="P77" s="32">
        <f t="shared" si="9"/>
        <v>17.857142857142858</v>
      </c>
      <c r="Q77" s="32">
        <f t="shared" si="9"/>
        <v>38.46153846153846</v>
      </c>
      <c r="R77" s="32">
        <f t="shared" si="9"/>
        <v>90.9090909090909</v>
      </c>
      <c r="S77" s="32">
        <f t="shared" si="9"/>
        <v>200</v>
      </c>
      <c r="T77" s="32">
        <f t="shared" si="9"/>
        <v>22.22222222222222</v>
      </c>
      <c r="U77" s="32">
        <f t="shared" si="9"/>
        <v>55.55555555555556</v>
      </c>
      <c r="V77" s="32">
        <f t="shared" si="9"/>
        <v>166.66666666666666</v>
      </c>
      <c r="W77" s="32">
        <f t="shared" si="9"/>
        <v>111.11111111111111</v>
      </c>
      <c r="X77" s="32">
        <f t="shared" si="9"/>
        <v>24.390243902439025</v>
      </c>
      <c r="Y77" s="32">
        <f t="shared" si="9"/>
        <v>47.61904761904762</v>
      </c>
      <c r="Z77" s="32">
        <f t="shared" si="9"/>
        <v>142.85714285714286</v>
      </c>
      <c r="AA77" s="32">
        <f t="shared" si="9"/>
        <v>200</v>
      </c>
      <c r="AB77" s="1">
        <f t="shared" si="9"/>
        <v>0</v>
      </c>
      <c r="AC77" s="1">
        <f t="shared" si="9"/>
        <v>0</v>
      </c>
      <c r="AD77" s="1">
        <f t="shared" si="9"/>
        <v>0</v>
      </c>
      <c r="AE77" s="1">
        <f t="shared" si="9"/>
        <v>0</v>
      </c>
      <c r="AF77" s="1">
        <f t="shared" si="9"/>
        <v>0</v>
      </c>
      <c r="AG77" s="1">
        <f t="shared" si="9"/>
        <v>0</v>
      </c>
      <c r="AH77" s="1">
        <f t="shared" si="9"/>
        <v>0</v>
      </c>
      <c r="AI77" s="1">
        <f t="shared" si="9"/>
        <v>0</v>
      </c>
      <c r="AJ77" s="32"/>
      <c r="AM77" t="e">
        <f>VLOOKUP($C77,Ж!$B$2:$E$81,3,FALSE)</f>
        <v>#N/A</v>
      </c>
      <c r="AN77" t="e">
        <f>VLOOKUP($C77,Ж!$B$2:$E$81,4,FALSE)</f>
        <v>#N/A</v>
      </c>
    </row>
    <row r="78" ht="12.75">
      <c r="AJ78" s="27"/>
    </row>
  </sheetData>
  <sheetProtection/>
  <mergeCells count="3">
    <mergeCell ref="D1:AI1"/>
    <mergeCell ref="AO1:AP1"/>
    <mergeCell ref="AJ1:AK1"/>
  </mergeCells>
  <printOptions/>
  <pageMargins left="0.6299212598425197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64"/>
  <sheetViews>
    <sheetView workbookViewId="0" topLeftCell="A7">
      <selection activeCell="B38" sqref="B38"/>
    </sheetView>
  </sheetViews>
  <sheetFormatPr defaultColWidth="9.00390625" defaultRowHeight="12.75"/>
  <cols>
    <col min="1" max="1" width="6.75390625" style="27" bestFit="1" customWidth="1"/>
    <col min="2" max="2" width="23.75390625" style="0" bestFit="1" customWidth="1"/>
    <col min="3" max="26" width="3.00390625" style="27" customWidth="1"/>
    <col min="27" max="34" width="3.00390625" style="0" hidden="1" customWidth="1"/>
    <col min="35" max="35" width="6.625" style="0" bestFit="1" customWidth="1"/>
    <col min="36" max="36" width="6.375" style="0" bestFit="1" customWidth="1"/>
  </cols>
  <sheetData>
    <row r="1" spans="1:38" ht="12.75">
      <c r="A1" s="11">
        <v>1000</v>
      </c>
      <c r="B1" s="2"/>
      <c r="C1" s="148" t="s">
        <v>173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50"/>
      <c r="AJ1" s="150"/>
      <c r="AK1" s="149" t="s">
        <v>174</v>
      </c>
      <c r="AL1" s="149"/>
    </row>
    <row r="2" spans="1:38" s="21" customFormat="1" ht="13.5" thickBot="1">
      <c r="A2" s="83" t="s">
        <v>157</v>
      </c>
      <c r="B2" s="95" t="s">
        <v>2</v>
      </c>
      <c r="C2" s="83">
        <v>1</v>
      </c>
      <c r="D2" s="84">
        <v>2</v>
      </c>
      <c r="E2" s="84">
        <v>3</v>
      </c>
      <c r="F2" s="84">
        <v>4</v>
      </c>
      <c r="G2" s="84">
        <v>5</v>
      </c>
      <c r="H2" s="84">
        <v>6</v>
      </c>
      <c r="I2" s="84">
        <v>7</v>
      </c>
      <c r="J2" s="84">
        <v>8</v>
      </c>
      <c r="K2" s="84">
        <v>9</v>
      </c>
      <c r="L2" s="84">
        <v>10</v>
      </c>
      <c r="M2" s="84">
        <v>11</v>
      </c>
      <c r="N2" s="84">
        <v>12</v>
      </c>
      <c r="O2" s="84">
        <v>13</v>
      </c>
      <c r="P2" s="84">
        <v>14</v>
      </c>
      <c r="Q2" s="84">
        <v>15</v>
      </c>
      <c r="R2" s="84">
        <v>16</v>
      </c>
      <c r="S2" s="84">
        <v>17</v>
      </c>
      <c r="T2" s="84">
        <v>18</v>
      </c>
      <c r="U2" s="84">
        <v>19</v>
      </c>
      <c r="V2" s="84">
        <v>20</v>
      </c>
      <c r="W2" s="84">
        <v>21</v>
      </c>
      <c r="X2" s="84">
        <v>22</v>
      </c>
      <c r="Y2" s="84">
        <v>23</v>
      </c>
      <c r="Z2" s="84">
        <v>24</v>
      </c>
      <c r="AA2" s="85">
        <v>25</v>
      </c>
      <c r="AB2" s="85">
        <v>26</v>
      </c>
      <c r="AC2" s="85">
        <v>27</v>
      </c>
      <c r="AD2" s="85">
        <v>28</v>
      </c>
      <c r="AE2" s="85">
        <v>29</v>
      </c>
      <c r="AF2" s="85">
        <v>30</v>
      </c>
      <c r="AG2" s="85">
        <v>31</v>
      </c>
      <c r="AH2" s="101">
        <v>32</v>
      </c>
      <c r="AI2" s="83" t="s">
        <v>164</v>
      </c>
      <c r="AJ2" s="86" t="s">
        <v>3</v>
      </c>
      <c r="AK2" s="38" t="s">
        <v>177</v>
      </c>
      <c r="AL2" s="30" t="s">
        <v>178</v>
      </c>
    </row>
    <row r="3" spans="1:38" s="21" customFormat="1" ht="12.75">
      <c r="A3" s="36">
        <v>1</v>
      </c>
      <c r="B3" s="70" t="s">
        <v>136</v>
      </c>
      <c r="C3" s="57">
        <v>1</v>
      </c>
      <c r="D3" s="36">
        <v>1</v>
      </c>
      <c r="E3" s="36">
        <v>1</v>
      </c>
      <c r="F3" s="36">
        <v>1</v>
      </c>
      <c r="G3" s="36">
        <v>1</v>
      </c>
      <c r="H3" s="36">
        <v>1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/>
      <c r="O3" s="36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  <c r="V3" s="36">
        <v>1</v>
      </c>
      <c r="W3" s="36">
        <v>1</v>
      </c>
      <c r="X3" s="36">
        <v>1</v>
      </c>
      <c r="Y3" s="36">
        <v>1</v>
      </c>
      <c r="Z3" s="36">
        <v>1</v>
      </c>
      <c r="AA3" s="14"/>
      <c r="AB3" s="14"/>
      <c r="AC3" s="14"/>
      <c r="AD3" s="14"/>
      <c r="AE3" s="14"/>
      <c r="AF3" s="14"/>
      <c r="AG3" s="14"/>
      <c r="AH3" s="22"/>
      <c r="AI3" s="88">
        <f aca="true" t="shared" si="0" ref="AI3:AI34">SUMPRODUCT(C3:AH3,$C$64:$AH$64)</f>
        <v>2342.9495670594742</v>
      </c>
      <c r="AJ3" s="89">
        <f aca="true" t="shared" si="1" ref="AJ3:AJ34">SUM(C3:AH3)</f>
        <v>23</v>
      </c>
      <c r="AK3" s="45" t="s">
        <v>183</v>
      </c>
      <c r="AL3" s="35" t="s">
        <v>176</v>
      </c>
    </row>
    <row r="4" spans="1:38" s="21" customFormat="1" ht="12.75">
      <c r="A4" s="20">
        <v>2</v>
      </c>
      <c r="B4" s="71" t="s">
        <v>108</v>
      </c>
      <c r="C4" s="58">
        <v>1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>
        <v>1</v>
      </c>
      <c r="K4" s="20">
        <v>1</v>
      </c>
      <c r="L4" s="20">
        <v>1</v>
      </c>
      <c r="M4" s="20">
        <v>1</v>
      </c>
      <c r="N4" s="20"/>
      <c r="O4" s="20">
        <v>1</v>
      </c>
      <c r="P4" s="20">
        <v>1</v>
      </c>
      <c r="Q4" s="20">
        <v>1</v>
      </c>
      <c r="R4" s="20">
        <v>1</v>
      </c>
      <c r="S4" s="20">
        <v>1</v>
      </c>
      <c r="T4" s="20">
        <v>1</v>
      </c>
      <c r="U4" s="20">
        <v>1</v>
      </c>
      <c r="V4" s="20">
        <v>1</v>
      </c>
      <c r="W4" s="20">
        <v>1</v>
      </c>
      <c r="X4" s="20">
        <v>1</v>
      </c>
      <c r="Y4" s="20">
        <v>1</v>
      </c>
      <c r="Z4" s="20">
        <v>1</v>
      </c>
      <c r="AA4" s="16"/>
      <c r="AB4" s="16"/>
      <c r="AC4" s="16"/>
      <c r="AD4" s="16"/>
      <c r="AE4" s="16"/>
      <c r="AF4" s="16"/>
      <c r="AG4" s="16"/>
      <c r="AH4" s="24"/>
      <c r="AI4" s="90">
        <f t="shared" si="0"/>
        <v>2342.9495670594742</v>
      </c>
      <c r="AJ4" s="91">
        <f t="shared" si="1"/>
        <v>23</v>
      </c>
      <c r="AK4" s="45" t="s">
        <v>175</v>
      </c>
      <c r="AL4" s="35" t="s">
        <v>180</v>
      </c>
    </row>
    <row r="5" spans="1:38" s="21" customFormat="1" ht="12.75">
      <c r="A5" s="20">
        <v>3</v>
      </c>
      <c r="B5" s="71" t="s">
        <v>153</v>
      </c>
      <c r="C5" s="58">
        <v>1</v>
      </c>
      <c r="D5" s="20">
        <v>1</v>
      </c>
      <c r="E5" s="20">
        <v>1</v>
      </c>
      <c r="F5" s="20">
        <v>1</v>
      </c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/>
      <c r="O5" s="20">
        <v>1</v>
      </c>
      <c r="P5" s="20">
        <v>1</v>
      </c>
      <c r="Q5" s="20">
        <v>1</v>
      </c>
      <c r="R5" s="20">
        <v>1</v>
      </c>
      <c r="S5" s="20">
        <v>1</v>
      </c>
      <c r="T5" s="20">
        <v>1</v>
      </c>
      <c r="U5" s="20">
        <v>1</v>
      </c>
      <c r="V5" s="20">
        <v>1</v>
      </c>
      <c r="W5" s="20">
        <v>1</v>
      </c>
      <c r="X5" s="20">
        <v>1</v>
      </c>
      <c r="Y5" s="20">
        <v>1</v>
      </c>
      <c r="Z5" s="20">
        <v>1</v>
      </c>
      <c r="AA5" s="16"/>
      <c r="AB5" s="16"/>
      <c r="AC5" s="16"/>
      <c r="AD5" s="16"/>
      <c r="AE5" s="16"/>
      <c r="AF5" s="16"/>
      <c r="AG5" s="16"/>
      <c r="AH5" s="24"/>
      <c r="AI5" s="90">
        <f t="shared" si="0"/>
        <v>2342.9495670594742</v>
      </c>
      <c r="AJ5" s="91">
        <f t="shared" si="1"/>
        <v>23</v>
      </c>
      <c r="AK5" s="45" t="s">
        <v>184</v>
      </c>
      <c r="AL5" s="35" t="s">
        <v>176</v>
      </c>
    </row>
    <row r="6" spans="1:38" s="21" customFormat="1" ht="12.75">
      <c r="A6" s="20">
        <v>4</v>
      </c>
      <c r="B6" s="71" t="s">
        <v>137</v>
      </c>
      <c r="C6" s="58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>
        <v>1</v>
      </c>
      <c r="J6" s="20">
        <v>1</v>
      </c>
      <c r="K6" s="20">
        <v>1</v>
      </c>
      <c r="L6" s="20">
        <v>1</v>
      </c>
      <c r="M6" s="20">
        <v>1</v>
      </c>
      <c r="N6" s="20">
        <v>1</v>
      </c>
      <c r="O6" s="20">
        <v>1</v>
      </c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16"/>
      <c r="AB6" s="16"/>
      <c r="AC6" s="16"/>
      <c r="AD6" s="16"/>
      <c r="AE6" s="16"/>
      <c r="AF6" s="16"/>
      <c r="AG6" s="16"/>
      <c r="AH6" s="24"/>
      <c r="AI6" s="90">
        <f t="shared" si="0"/>
        <v>3342.9495670594742</v>
      </c>
      <c r="AJ6" s="91">
        <f t="shared" si="1"/>
        <v>24</v>
      </c>
      <c r="AK6" s="45" t="s">
        <v>182</v>
      </c>
      <c r="AL6" s="35" t="s">
        <v>183</v>
      </c>
    </row>
    <row r="7" spans="1:38" s="21" customFormat="1" ht="12.75">
      <c r="A7" s="20">
        <v>5</v>
      </c>
      <c r="B7" s="71" t="s">
        <v>139</v>
      </c>
      <c r="C7" s="58">
        <v>1</v>
      </c>
      <c r="D7" s="20">
        <v>1</v>
      </c>
      <c r="E7" s="20">
        <v>1</v>
      </c>
      <c r="F7" s="20">
        <v>1</v>
      </c>
      <c r="G7" s="20">
        <v>1</v>
      </c>
      <c r="H7" s="20">
        <v>1</v>
      </c>
      <c r="I7" s="20">
        <v>1</v>
      </c>
      <c r="J7" s="20">
        <v>1</v>
      </c>
      <c r="K7" s="20">
        <v>1</v>
      </c>
      <c r="L7" s="20">
        <v>1</v>
      </c>
      <c r="M7" s="20">
        <v>1</v>
      </c>
      <c r="N7" s="20"/>
      <c r="O7" s="20">
        <v>1</v>
      </c>
      <c r="P7" s="20">
        <v>1</v>
      </c>
      <c r="Q7" s="20">
        <v>1</v>
      </c>
      <c r="R7" s="20">
        <v>1</v>
      </c>
      <c r="S7" s="20">
        <v>1</v>
      </c>
      <c r="T7" s="20">
        <v>1</v>
      </c>
      <c r="U7" s="20">
        <v>1</v>
      </c>
      <c r="V7" s="20">
        <v>1</v>
      </c>
      <c r="W7" s="20">
        <v>1</v>
      </c>
      <c r="X7" s="20">
        <v>1</v>
      </c>
      <c r="Y7" s="20">
        <v>1</v>
      </c>
      <c r="Z7" s="20">
        <v>1</v>
      </c>
      <c r="AA7" s="16"/>
      <c r="AB7" s="16"/>
      <c r="AC7" s="16"/>
      <c r="AD7" s="16"/>
      <c r="AE7" s="16"/>
      <c r="AF7" s="16"/>
      <c r="AG7" s="16"/>
      <c r="AH7" s="24"/>
      <c r="AI7" s="90">
        <f t="shared" si="0"/>
        <v>2342.9495670594742</v>
      </c>
      <c r="AJ7" s="91">
        <f t="shared" si="1"/>
        <v>23</v>
      </c>
      <c r="AK7" s="45">
        <v>0</v>
      </c>
      <c r="AL7" s="35" t="s">
        <v>183</v>
      </c>
    </row>
    <row r="8" spans="1:36" s="21" customFormat="1" ht="12.75">
      <c r="A8" s="20">
        <v>6</v>
      </c>
      <c r="B8" s="71" t="s">
        <v>87</v>
      </c>
      <c r="C8" s="58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/>
      <c r="K8" s="20">
        <v>1</v>
      </c>
      <c r="L8" s="20">
        <v>1</v>
      </c>
      <c r="M8" s="20">
        <v>1</v>
      </c>
      <c r="N8" s="20"/>
      <c r="O8" s="20">
        <v>1</v>
      </c>
      <c r="P8" s="20">
        <v>1</v>
      </c>
      <c r="Q8" s="20">
        <v>1</v>
      </c>
      <c r="R8" s="20">
        <v>1</v>
      </c>
      <c r="S8" s="20">
        <v>1</v>
      </c>
      <c r="T8" s="20">
        <v>1</v>
      </c>
      <c r="U8" s="20">
        <v>1</v>
      </c>
      <c r="V8" s="20">
        <v>1</v>
      </c>
      <c r="W8" s="20">
        <v>1</v>
      </c>
      <c r="X8" s="20">
        <v>1</v>
      </c>
      <c r="Y8" s="20">
        <v>1</v>
      </c>
      <c r="Z8" s="20">
        <v>1</v>
      </c>
      <c r="AA8" s="16"/>
      <c r="AB8" s="16"/>
      <c r="AC8" s="16"/>
      <c r="AD8" s="16"/>
      <c r="AE8" s="16"/>
      <c r="AF8" s="16"/>
      <c r="AG8" s="16"/>
      <c r="AH8" s="24"/>
      <c r="AI8" s="90">
        <f t="shared" si="0"/>
        <v>2009.6162337261412</v>
      </c>
      <c r="AJ8" s="91">
        <f t="shared" si="1"/>
        <v>22</v>
      </c>
    </row>
    <row r="9" spans="1:36" s="21" customFormat="1" ht="12.75">
      <c r="A9" s="20">
        <v>7</v>
      </c>
      <c r="B9" s="71" t="s">
        <v>113</v>
      </c>
      <c r="C9" s="58">
        <v>1</v>
      </c>
      <c r="D9" s="20">
        <v>1</v>
      </c>
      <c r="E9" s="20">
        <v>1</v>
      </c>
      <c r="F9" s="20"/>
      <c r="G9" s="20">
        <v>1</v>
      </c>
      <c r="H9" s="20">
        <v>1</v>
      </c>
      <c r="I9" s="20">
        <v>1</v>
      </c>
      <c r="J9" s="20"/>
      <c r="K9" s="20">
        <v>1</v>
      </c>
      <c r="L9" s="20">
        <v>1</v>
      </c>
      <c r="M9" s="20">
        <v>1</v>
      </c>
      <c r="N9" s="20"/>
      <c r="O9" s="20">
        <v>1</v>
      </c>
      <c r="P9" s="20">
        <v>1</v>
      </c>
      <c r="Q9" s="20">
        <v>1</v>
      </c>
      <c r="R9" s="20">
        <v>1</v>
      </c>
      <c r="S9" s="20">
        <v>1</v>
      </c>
      <c r="T9" s="20">
        <v>1</v>
      </c>
      <c r="U9" s="20">
        <v>1</v>
      </c>
      <c r="V9" s="20">
        <v>1</v>
      </c>
      <c r="W9" s="20">
        <v>1</v>
      </c>
      <c r="X9" s="20">
        <v>1</v>
      </c>
      <c r="Y9" s="20">
        <v>1</v>
      </c>
      <c r="Z9" s="20">
        <v>1</v>
      </c>
      <c r="AA9" s="16"/>
      <c r="AB9" s="16"/>
      <c r="AC9" s="16"/>
      <c r="AD9" s="16"/>
      <c r="AE9" s="16"/>
      <c r="AF9" s="16"/>
      <c r="AG9" s="16"/>
      <c r="AH9" s="24"/>
      <c r="AI9" s="90">
        <f t="shared" si="0"/>
        <v>1759.616233726141</v>
      </c>
      <c r="AJ9" s="91">
        <f t="shared" si="1"/>
        <v>21</v>
      </c>
    </row>
    <row r="10" spans="1:36" s="21" customFormat="1" ht="12.75">
      <c r="A10" s="20">
        <v>8</v>
      </c>
      <c r="B10" s="71" t="s">
        <v>154</v>
      </c>
      <c r="C10" s="58">
        <v>1</v>
      </c>
      <c r="D10" s="20">
        <v>1</v>
      </c>
      <c r="E10" s="20">
        <v>1</v>
      </c>
      <c r="F10" s="20"/>
      <c r="G10" s="20">
        <v>1</v>
      </c>
      <c r="H10" s="20">
        <v>1</v>
      </c>
      <c r="I10" s="20"/>
      <c r="J10" s="20"/>
      <c r="K10" s="20">
        <v>1</v>
      </c>
      <c r="L10" s="20">
        <v>1</v>
      </c>
      <c r="M10" s="20"/>
      <c r="N10" s="20"/>
      <c r="O10" s="20">
        <v>1</v>
      </c>
      <c r="P10" s="20">
        <v>1</v>
      </c>
      <c r="Q10" s="20">
        <v>1</v>
      </c>
      <c r="R10" s="20">
        <v>1</v>
      </c>
      <c r="S10" s="20">
        <v>1</v>
      </c>
      <c r="T10" s="20">
        <v>1</v>
      </c>
      <c r="U10" s="20">
        <v>1</v>
      </c>
      <c r="V10" s="20">
        <v>1</v>
      </c>
      <c r="W10" s="20">
        <v>1</v>
      </c>
      <c r="X10" s="20">
        <v>1</v>
      </c>
      <c r="Y10" s="20"/>
      <c r="Z10" s="20">
        <v>1</v>
      </c>
      <c r="AA10" s="16"/>
      <c r="AB10" s="16"/>
      <c r="AC10" s="16"/>
      <c r="AD10" s="16"/>
      <c r="AE10" s="16"/>
      <c r="AF10" s="16"/>
      <c r="AG10" s="16"/>
      <c r="AH10" s="24"/>
      <c r="AI10" s="90">
        <f t="shared" si="0"/>
        <v>1250.0924242023314</v>
      </c>
      <c r="AJ10" s="91">
        <f t="shared" si="1"/>
        <v>18</v>
      </c>
    </row>
    <row r="11" spans="1:36" s="21" customFormat="1" ht="12.75">
      <c r="A11" s="20">
        <v>9</v>
      </c>
      <c r="B11" s="71" t="s">
        <v>114</v>
      </c>
      <c r="C11" s="58">
        <v>1</v>
      </c>
      <c r="D11" s="20">
        <v>1</v>
      </c>
      <c r="E11" s="20">
        <v>1</v>
      </c>
      <c r="F11" s="20"/>
      <c r="G11" s="20">
        <v>1</v>
      </c>
      <c r="H11" s="20">
        <v>1</v>
      </c>
      <c r="I11" s="20">
        <v>1</v>
      </c>
      <c r="J11" s="20"/>
      <c r="K11" s="20">
        <v>1</v>
      </c>
      <c r="L11" s="20"/>
      <c r="M11" s="20"/>
      <c r="N11" s="20"/>
      <c r="O11" s="20">
        <v>1</v>
      </c>
      <c r="P11" s="20">
        <v>1</v>
      </c>
      <c r="Q11" s="20">
        <v>1</v>
      </c>
      <c r="R11" s="20"/>
      <c r="S11" s="20">
        <v>1</v>
      </c>
      <c r="T11" s="20">
        <v>1</v>
      </c>
      <c r="U11" s="20">
        <v>1</v>
      </c>
      <c r="V11" s="20">
        <v>1</v>
      </c>
      <c r="W11" s="20">
        <v>1</v>
      </c>
      <c r="X11" s="20">
        <v>1</v>
      </c>
      <c r="Y11" s="20"/>
      <c r="Z11" s="20"/>
      <c r="AA11" s="16"/>
      <c r="AB11" s="16"/>
      <c r="AC11" s="16"/>
      <c r="AD11" s="16"/>
      <c r="AE11" s="16"/>
      <c r="AF11" s="16"/>
      <c r="AG11" s="16"/>
      <c r="AH11" s="24"/>
      <c r="AI11" s="90">
        <f t="shared" si="0"/>
        <v>1017.9495670594742</v>
      </c>
      <c r="AJ11" s="91">
        <f t="shared" si="1"/>
        <v>16</v>
      </c>
    </row>
    <row r="12" spans="1:36" s="21" customFormat="1" ht="12.75">
      <c r="A12" s="20">
        <v>9</v>
      </c>
      <c r="B12" s="71" t="s">
        <v>144</v>
      </c>
      <c r="C12" s="58">
        <v>1</v>
      </c>
      <c r="D12" s="20">
        <v>1</v>
      </c>
      <c r="E12" s="20">
        <v>1</v>
      </c>
      <c r="F12" s="20"/>
      <c r="G12" s="20">
        <v>1</v>
      </c>
      <c r="H12" s="20">
        <v>1</v>
      </c>
      <c r="I12" s="20">
        <v>1</v>
      </c>
      <c r="J12" s="20"/>
      <c r="K12" s="20">
        <v>1</v>
      </c>
      <c r="L12" s="20"/>
      <c r="M12" s="20"/>
      <c r="N12" s="20"/>
      <c r="O12" s="20">
        <v>1</v>
      </c>
      <c r="P12" s="20">
        <v>1</v>
      </c>
      <c r="Q12" s="20">
        <v>1</v>
      </c>
      <c r="R12" s="20"/>
      <c r="S12" s="20">
        <v>1</v>
      </c>
      <c r="T12" s="20">
        <v>1</v>
      </c>
      <c r="U12" s="20">
        <v>1</v>
      </c>
      <c r="V12" s="20">
        <v>1</v>
      </c>
      <c r="W12" s="20">
        <v>1</v>
      </c>
      <c r="X12" s="20">
        <v>1</v>
      </c>
      <c r="Y12" s="20"/>
      <c r="Z12" s="20"/>
      <c r="AA12" s="16"/>
      <c r="AB12" s="16"/>
      <c r="AC12" s="16"/>
      <c r="AD12" s="16"/>
      <c r="AE12" s="16"/>
      <c r="AF12" s="16"/>
      <c r="AG12" s="16"/>
      <c r="AH12" s="24"/>
      <c r="AI12" s="90">
        <f t="shared" si="0"/>
        <v>1017.9495670594742</v>
      </c>
      <c r="AJ12" s="91">
        <f t="shared" si="1"/>
        <v>16</v>
      </c>
    </row>
    <row r="13" spans="1:36" s="21" customFormat="1" ht="12.75">
      <c r="A13" s="20">
        <v>11</v>
      </c>
      <c r="B13" s="71" t="s">
        <v>142</v>
      </c>
      <c r="C13" s="58">
        <v>1</v>
      </c>
      <c r="D13" s="20">
        <v>1</v>
      </c>
      <c r="E13" s="20">
        <v>1</v>
      </c>
      <c r="F13" s="20"/>
      <c r="G13" s="20">
        <v>1</v>
      </c>
      <c r="H13" s="20">
        <v>1</v>
      </c>
      <c r="I13" s="20"/>
      <c r="J13" s="20"/>
      <c r="K13" s="20">
        <v>1</v>
      </c>
      <c r="L13" s="20">
        <v>1</v>
      </c>
      <c r="M13" s="20"/>
      <c r="N13" s="20"/>
      <c r="O13" s="20">
        <v>1</v>
      </c>
      <c r="P13" s="20">
        <v>1</v>
      </c>
      <c r="Q13" s="20">
        <v>1</v>
      </c>
      <c r="R13" s="20"/>
      <c r="S13" s="20">
        <v>1</v>
      </c>
      <c r="T13" s="20">
        <v>1</v>
      </c>
      <c r="U13" s="20">
        <v>1</v>
      </c>
      <c r="V13" s="20"/>
      <c r="W13" s="20">
        <v>1</v>
      </c>
      <c r="X13" s="20">
        <v>1</v>
      </c>
      <c r="Y13" s="20"/>
      <c r="Z13" s="20"/>
      <c r="AA13" s="16"/>
      <c r="AB13" s="16"/>
      <c r="AC13" s="16"/>
      <c r="AD13" s="16"/>
      <c r="AE13" s="16"/>
      <c r="AF13" s="16"/>
      <c r="AG13" s="16"/>
      <c r="AH13" s="24"/>
      <c r="AI13" s="90">
        <f t="shared" si="0"/>
        <v>833.4257575356646</v>
      </c>
      <c r="AJ13" s="91">
        <f t="shared" si="1"/>
        <v>15</v>
      </c>
    </row>
    <row r="14" spans="1:36" s="21" customFormat="1" ht="12.75">
      <c r="A14" s="20">
        <v>12</v>
      </c>
      <c r="B14" s="71" t="s">
        <v>79</v>
      </c>
      <c r="C14" s="58">
        <v>1</v>
      </c>
      <c r="D14" s="20">
        <v>1</v>
      </c>
      <c r="E14" s="20"/>
      <c r="F14" s="20"/>
      <c r="G14" s="20">
        <v>1</v>
      </c>
      <c r="H14" s="20">
        <v>1</v>
      </c>
      <c r="I14" s="20"/>
      <c r="J14" s="20"/>
      <c r="K14" s="20">
        <v>1</v>
      </c>
      <c r="L14" s="20"/>
      <c r="M14" s="20"/>
      <c r="N14" s="20"/>
      <c r="O14" s="20">
        <v>1</v>
      </c>
      <c r="P14" s="20">
        <v>1</v>
      </c>
      <c r="Q14" s="20"/>
      <c r="R14" s="20"/>
      <c r="S14" s="20">
        <v>1</v>
      </c>
      <c r="T14" s="20">
        <v>1</v>
      </c>
      <c r="U14" s="20"/>
      <c r="V14" s="20"/>
      <c r="W14" s="20">
        <v>1</v>
      </c>
      <c r="X14" s="20">
        <v>1</v>
      </c>
      <c r="Y14" s="20">
        <v>1</v>
      </c>
      <c r="Z14" s="20">
        <v>1</v>
      </c>
      <c r="AA14" s="16"/>
      <c r="AB14" s="16"/>
      <c r="AC14" s="16"/>
      <c r="AD14" s="16"/>
      <c r="AE14" s="16"/>
      <c r="AF14" s="16"/>
      <c r="AG14" s="16"/>
      <c r="AH14" s="24"/>
      <c r="AI14" s="90">
        <f t="shared" si="0"/>
        <v>763.9813130912202</v>
      </c>
      <c r="AJ14" s="91">
        <f t="shared" si="1"/>
        <v>13</v>
      </c>
    </row>
    <row r="15" spans="1:36" s="21" customFormat="1" ht="12.75">
      <c r="A15" s="20">
        <v>13</v>
      </c>
      <c r="B15" s="71" t="s">
        <v>93</v>
      </c>
      <c r="C15" s="58">
        <v>1</v>
      </c>
      <c r="D15" s="20">
        <v>1</v>
      </c>
      <c r="E15" s="20">
        <v>1</v>
      </c>
      <c r="F15" s="20"/>
      <c r="G15" s="20">
        <v>1</v>
      </c>
      <c r="H15" s="20">
        <v>1</v>
      </c>
      <c r="I15" s="20"/>
      <c r="J15" s="20"/>
      <c r="K15" s="20">
        <v>1</v>
      </c>
      <c r="L15" s="20">
        <v>1</v>
      </c>
      <c r="M15" s="20"/>
      <c r="N15" s="20"/>
      <c r="O15" s="20">
        <v>1</v>
      </c>
      <c r="P15" s="20">
        <v>1</v>
      </c>
      <c r="Q15" s="20"/>
      <c r="R15" s="20"/>
      <c r="S15" s="20">
        <v>1</v>
      </c>
      <c r="T15" s="20">
        <v>1</v>
      </c>
      <c r="U15" s="20"/>
      <c r="V15" s="20"/>
      <c r="W15" s="20">
        <v>1</v>
      </c>
      <c r="X15" s="20">
        <v>1</v>
      </c>
      <c r="Y15" s="20"/>
      <c r="Z15" s="20">
        <v>1</v>
      </c>
      <c r="AA15" s="16"/>
      <c r="AB15" s="16"/>
      <c r="AC15" s="16"/>
      <c r="AD15" s="16"/>
      <c r="AE15" s="16"/>
      <c r="AF15" s="16"/>
      <c r="AG15" s="16"/>
      <c r="AH15" s="24"/>
      <c r="AI15" s="90">
        <f t="shared" si="0"/>
        <v>736.2035353134424</v>
      </c>
      <c r="AJ15" s="91">
        <f t="shared" si="1"/>
        <v>14</v>
      </c>
    </row>
    <row r="16" spans="1:36" s="21" customFormat="1" ht="12.75">
      <c r="A16" s="20">
        <v>14</v>
      </c>
      <c r="B16" s="71" t="s">
        <v>138</v>
      </c>
      <c r="C16" s="58">
        <v>1</v>
      </c>
      <c r="D16" s="20">
        <v>1</v>
      </c>
      <c r="E16" s="20">
        <v>1</v>
      </c>
      <c r="F16" s="20"/>
      <c r="G16" s="20">
        <v>1</v>
      </c>
      <c r="H16" s="20">
        <v>1</v>
      </c>
      <c r="I16" s="20"/>
      <c r="J16" s="20"/>
      <c r="K16" s="20">
        <v>1</v>
      </c>
      <c r="L16" s="20">
        <v>1</v>
      </c>
      <c r="M16" s="20"/>
      <c r="N16" s="20"/>
      <c r="O16" s="20">
        <v>1</v>
      </c>
      <c r="P16" s="20">
        <v>1</v>
      </c>
      <c r="Q16" s="20"/>
      <c r="R16" s="20"/>
      <c r="S16" s="20">
        <v>1</v>
      </c>
      <c r="T16" s="20">
        <v>1</v>
      </c>
      <c r="U16" s="20"/>
      <c r="V16" s="20"/>
      <c r="W16" s="20">
        <v>1</v>
      </c>
      <c r="X16" s="20">
        <v>1</v>
      </c>
      <c r="Y16" s="20"/>
      <c r="Z16" s="20"/>
      <c r="AA16" s="16"/>
      <c r="AB16" s="16"/>
      <c r="AC16" s="16"/>
      <c r="AD16" s="16"/>
      <c r="AE16" s="16"/>
      <c r="AF16" s="16"/>
      <c r="AG16" s="16"/>
      <c r="AH16" s="24"/>
      <c r="AI16" s="90">
        <f t="shared" si="0"/>
        <v>611.2035353134424</v>
      </c>
      <c r="AJ16" s="91">
        <f t="shared" si="1"/>
        <v>13</v>
      </c>
    </row>
    <row r="17" spans="1:36" s="21" customFormat="1" ht="12.75">
      <c r="A17" s="20">
        <v>14</v>
      </c>
      <c r="B17" s="71" t="s">
        <v>143</v>
      </c>
      <c r="C17" s="58">
        <v>1</v>
      </c>
      <c r="D17" s="20">
        <v>1</v>
      </c>
      <c r="E17" s="20">
        <v>1</v>
      </c>
      <c r="F17" s="20"/>
      <c r="G17" s="20">
        <v>1</v>
      </c>
      <c r="H17" s="20">
        <v>1</v>
      </c>
      <c r="I17" s="20"/>
      <c r="J17" s="20"/>
      <c r="K17" s="20">
        <v>1</v>
      </c>
      <c r="L17" s="20">
        <v>1</v>
      </c>
      <c r="M17" s="20"/>
      <c r="N17" s="20"/>
      <c r="O17" s="20">
        <v>1</v>
      </c>
      <c r="P17" s="20">
        <v>1</v>
      </c>
      <c r="Q17" s="20"/>
      <c r="R17" s="20"/>
      <c r="S17" s="20">
        <v>1</v>
      </c>
      <c r="T17" s="20">
        <v>1</v>
      </c>
      <c r="U17" s="20"/>
      <c r="V17" s="20"/>
      <c r="W17" s="20">
        <v>1</v>
      </c>
      <c r="X17" s="20">
        <v>1</v>
      </c>
      <c r="Y17" s="20"/>
      <c r="Z17" s="20"/>
      <c r="AA17" s="16"/>
      <c r="AB17" s="16"/>
      <c r="AC17" s="16"/>
      <c r="AD17" s="16"/>
      <c r="AE17" s="16"/>
      <c r="AF17" s="16"/>
      <c r="AG17" s="16"/>
      <c r="AH17" s="24"/>
      <c r="AI17" s="90">
        <f t="shared" si="0"/>
        <v>611.2035353134424</v>
      </c>
      <c r="AJ17" s="91">
        <f t="shared" si="1"/>
        <v>13</v>
      </c>
    </row>
    <row r="18" spans="1:36" s="21" customFormat="1" ht="12.75">
      <c r="A18" s="20">
        <v>14</v>
      </c>
      <c r="B18" s="71" t="s">
        <v>95</v>
      </c>
      <c r="C18" s="58">
        <v>1</v>
      </c>
      <c r="D18" s="20">
        <v>1</v>
      </c>
      <c r="E18" s="20">
        <v>1</v>
      </c>
      <c r="F18" s="20"/>
      <c r="G18" s="20">
        <v>1</v>
      </c>
      <c r="H18" s="20">
        <v>1</v>
      </c>
      <c r="I18" s="20"/>
      <c r="J18" s="20"/>
      <c r="K18" s="20">
        <v>1</v>
      </c>
      <c r="L18" s="20">
        <v>1</v>
      </c>
      <c r="M18" s="20"/>
      <c r="N18" s="20"/>
      <c r="O18" s="20">
        <v>1</v>
      </c>
      <c r="P18" s="20">
        <v>1</v>
      </c>
      <c r="Q18" s="20"/>
      <c r="R18" s="20"/>
      <c r="S18" s="20">
        <v>1</v>
      </c>
      <c r="T18" s="20">
        <v>1</v>
      </c>
      <c r="U18" s="20"/>
      <c r="V18" s="20"/>
      <c r="W18" s="20">
        <v>1</v>
      </c>
      <c r="X18" s="20">
        <v>1</v>
      </c>
      <c r="Y18" s="20"/>
      <c r="Z18" s="20"/>
      <c r="AA18" s="16"/>
      <c r="AB18" s="16"/>
      <c r="AC18" s="16"/>
      <c r="AD18" s="16"/>
      <c r="AE18" s="16"/>
      <c r="AF18" s="16"/>
      <c r="AG18" s="16"/>
      <c r="AH18" s="24"/>
      <c r="AI18" s="90">
        <f t="shared" si="0"/>
        <v>611.2035353134424</v>
      </c>
      <c r="AJ18" s="91">
        <f t="shared" si="1"/>
        <v>13</v>
      </c>
    </row>
    <row r="19" spans="1:36" s="21" customFormat="1" ht="12.75">
      <c r="A19" s="20">
        <v>14</v>
      </c>
      <c r="B19" s="71" t="s">
        <v>120</v>
      </c>
      <c r="C19" s="58">
        <v>1</v>
      </c>
      <c r="D19" s="20">
        <v>1</v>
      </c>
      <c r="E19" s="20">
        <v>1</v>
      </c>
      <c r="F19" s="20"/>
      <c r="G19" s="20">
        <v>1</v>
      </c>
      <c r="H19" s="20">
        <v>1</v>
      </c>
      <c r="I19" s="20"/>
      <c r="J19" s="20"/>
      <c r="K19" s="20">
        <v>1</v>
      </c>
      <c r="L19" s="20">
        <v>1</v>
      </c>
      <c r="M19" s="20"/>
      <c r="N19" s="20"/>
      <c r="O19" s="20">
        <v>1</v>
      </c>
      <c r="P19" s="20">
        <v>1</v>
      </c>
      <c r="Q19" s="20"/>
      <c r="R19" s="20"/>
      <c r="S19" s="20">
        <v>1</v>
      </c>
      <c r="T19" s="20">
        <v>1</v>
      </c>
      <c r="U19" s="20"/>
      <c r="V19" s="20"/>
      <c r="W19" s="20">
        <v>1</v>
      </c>
      <c r="X19" s="20">
        <v>1</v>
      </c>
      <c r="Y19" s="20"/>
      <c r="Z19" s="20"/>
      <c r="AA19" s="16"/>
      <c r="AB19" s="16"/>
      <c r="AC19" s="16"/>
      <c r="AD19" s="16"/>
      <c r="AE19" s="16"/>
      <c r="AF19" s="16"/>
      <c r="AG19" s="16"/>
      <c r="AH19" s="24"/>
      <c r="AI19" s="90">
        <f t="shared" si="0"/>
        <v>611.2035353134424</v>
      </c>
      <c r="AJ19" s="91">
        <f t="shared" si="1"/>
        <v>13</v>
      </c>
    </row>
    <row r="20" spans="1:36" s="21" customFormat="1" ht="12.75">
      <c r="A20" s="20">
        <v>18</v>
      </c>
      <c r="B20" s="71" t="s">
        <v>146</v>
      </c>
      <c r="C20" s="58">
        <v>1</v>
      </c>
      <c r="D20" s="20">
        <v>1</v>
      </c>
      <c r="E20" s="20">
        <v>1</v>
      </c>
      <c r="F20" s="20"/>
      <c r="G20" s="20">
        <v>1</v>
      </c>
      <c r="H20" s="20">
        <v>1</v>
      </c>
      <c r="I20" s="20"/>
      <c r="J20" s="20"/>
      <c r="K20" s="20">
        <v>1</v>
      </c>
      <c r="L20" s="20"/>
      <c r="M20" s="20"/>
      <c r="N20" s="20"/>
      <c r="O20" s="20">
        <v>1</v>
      </c>
      <c r="P20" s="20">
        <v>1</v>
      </c>
      <c r="Q20" s="20"/>
      <c r="R20" s="20"/>
      <c r="S20" s="20">
        <v>1</v>
      </c>
      <c r="T20" s="20"/>
      <c r="U20" s="20"/>
      <c r="V20" s="20"/>
      <c r="W20" s="20">
        <v>1</v>
      </c>
      <c r="X20" s="20">
        <v>1</v>
      </c>
      <c r="Y20" s="20"/>
      <c r="Z20" s="20"/>
      <c r="AA20" s="16"/>
      <c r="AB20" s="16"/>
      <c r="AC20" s="16"/>
      <c r="AD20" s="16"/>
      <c r="AE20" s="16"/>
      <c r="AF20" s="16"/>
      <c r="AG20" s="16"/>
      <c r="AH20" s="24"/>
      <c r="AI20" s="90">
        <f t="shared" si="0"/>
        <v>461.20353531344244</v>
      </c>
      <c r="AJ20" s="91">
        <f t="shared" si="1"/>
        <v>11</v>
      </c>
    </row>
    <row r="21" spans="1:36" s="21" customFormat="1" ht="12.75">
      <c r="A21" s="20">
        <v>19</v>
      </c>
      <c r="B21" s="71" t="s">
        <v>109</v>
      </c>
      <c r="C21" s="58">
        <v>1</v>
      </c>
      <c r="D21" s="20">
        <v>1</v>
      </c>
      <c r="E21" s="20">
        <v>1</v>
      </c>
      <c r="F21" s="20"/>
      <c r="G21" s="20">
        <v>1</v>
      </c>
      <c r="H21" s="20">
        <v>1</v>
      </c>
      <c r="I21" s="20"/>
      <c r="J21" s="20"/>
      <c r="K21" s="20"/>
      <c r="L21" s="20"/>
      <c r="M21" s="20"/>
      <c r="N21" s="20"/>
      <c r="O21" s="20">
        <v>1</v>
      </c>
      <c r="P21" s="20">
        <v>1</v>
      </c>
      <c r="Q21" s="20"/>
      <c r="R21" s="20"/>
      <c r="S21" s="20">
        <v>1</v>
      </c>
      <c r="T21" s="20"/>
      <c r="U21" s="20"/>
      <c r="V21" s="20"/>
      <c r="W21" s="20">
        <v>1</v>
      </c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24"/>
      <c r="AI21" s="90">
        <f t="shared" si="0"/>
        <v>357.03686864677576</v>
      </c>
      <c r="AJ21" s="91">
        <f t="shared" si="1"/>
        <v>9</v>
      </c>
    </row>
    <row r="22" spans="1:36" s="21" customFormat="1" ht="12.75">
      <c r="A22" s="20">
        <v>20</v>
      </c>
      <c r="B22" s="71" t="s">
        <v>127</v>
      </c>
      <c r="C22" s="58">
        <v>1</v>
      </c>
      <c r="D22" s="20">
        <v>1</v>
      </c>
      <c r="E22" s="20">
        <v>1</v>
      </c>
      <c r="F22" s="20"/>
      <c r="G22" s="20">
        <v>1</v>
      </c>
      <c r="H22" s="20"/>
      <c r="I22" s="20"/>
      <c r="J22" s="20"/>
      <c r="K22" s="20">
        <v>1</v>
      </c>
      <c r="L22" s="20"/>
      <c r="M22" s="20"/>
      <c r="N22" s="20"/>
      <c r="O22" s="20">
        <v>1</v>
      </c>
      <c r="P22" s="20">
        <v>1</v>
      </c>
      <c r="Q22" s="20"/>
      <c r="R22" s="20"/>
      <c r="S22" s="20">
        <v>1</v>
      </c>
      <c r="T22" s="20"/>
      <c r="U22" s="20"/>
      <c r="V22" s="20"/>
      <c r="W22" s="20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24"/>
      <c r="AI22" s="90">
        <f t="shared" si="0"/>
        <v>310.24199685190393</v>
      </c>
      <c r="AJ22" s="91">
        <f t="shared" si="1"/>
        <v>8</v>
      </c>
    </row>
    <row r="23" spans="1:36" s="21" customFormat="1" ht="12.75">
      <c r="A23" s="20">
        <v>21</v>
      </c>
      <c r="B23" s="71" t="s">
        <v>104</v>
      </c>
      <c r="C23" s="58">
        <v>1</v>
      </c>
      <c r="D23" s="20">
        <v>1</v>
      </c>
      <c r="E23" s="20"/>
      <c r="F23" s="20"/>
      <c r="G23" s="20">
        <v>1</v>
      </c>
      <c r="H23" s="20"/>
      <c r="I23" s="20"/>
      <c r="J23" s="20"/>
      <c r="K23" s="20">
        <v>1</v>
      </c>
      <c r="L23" s="20"/>
      <c r="M23" s="20"/>
      <c r="N23" s="20"/>
      <c r="O23" s="20">
        <v>1</v>
      </c>
      <c r="P23" s="20">
        <v>1</v>
      </c>
      <c r="Q23" s="20"/>
      <c r="R23" s="20"/>
      <c r="S23" s="20">
        <v>1</v>
      </c>
      <c r="T23" s="20"/>
      <c r="U23" s="20"/>
      <c r="V23" s="20"/>
      <c r="W23" s="20">
        <v>1</v>
      </c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24"/>
      <c r="AI23" s="90">
        <f t="shared" si="0"/>
        <v>293.1479797578869</v>
      </c>
      <c r="AJ23" s="91">
        <f t="shared" si="1"/>
        <v>8</v>
      </c>
    </row>
    <row r="24" spans="1:36" s="21" customFormat="1" ht="12.75">
      <c r="A24" s="20">
        <v>22</v>
      </c>
      <c r="B24" s="71" t="s">
        <v>140</v>
      </c>
      <c r="C24" s="58">
        <v>1</v>
      </c>
      <c r="D24" s="20">
        <v>1</v>
      </c>
      <c r="E24" s="20"/>
      <c r="F24" s="20"/>
      <c r="G24" s="20">
        <v>1</v>
      </c>
      <c r="H24" s="20">
        <v>1</v>
      </c>
      <c r="I24" s="20"/>
      <c r="J24" s="20"/>
      <c r="K24" s="20">
        <v>1</v>
      </c>
      <c r="L24" s="20"/>
      <c r="M24" s="20"/>
      <c r="N24" s="20"/>
      <c r="O24" s="20">
        <v>1</v>
      </c>
      <c r="P24" s="20"/>
      <c r="Q24" s="20"/>
      <c r="R24" s="20"/>
      <c r="S24" s="20">
        <v>1</v>
      </c>
      <c r="T24" s="20"/>
      <c r="U24" s="20"/>
      <c r="V24" s="20"/>
      <c r="W24" s="20">
        <v>1</v>
      </c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24"/>
      <c r="AI24" s="90">
        <f t="shared" si="0"/>
        <v>290.51640081051846</v>
      </c>
      <c r="AJ24" s="91">
        <f t="shared" si="1"/>
        <v>8</v>
      </c>
    </row>
    <row r="25" spans="1:36" s="21" customFormat="1" ht="12.75">
      <c r="A25" s="20">
        <v>23</v>
      </c>
      <c r="B25" s="71" t="s">
        <v>83</v>
      </c>
      <c r="C25" s="58">
        <v>1</v>
      </c>
      <c r="D25" s="20">
        <v>1</v>
      </c>
      <c r="E25" s="20"/>
      <c r="F25" s="20"/>
      <c r="G25" s="20">
        <v>1</v>
      </c>
      <c r="H25" s="20"/>
      <c r="I25" s="20"/>
      <c r="J25" s="20"/>
      <c r="K25" s="20">
        <v>1</v>
      </c>
      <c r="L25" s="20"/>
      <c r="M25" s="20"/>
      <c r="N25" s="20"/>
      <c r="O25" s="20">
        <v>1</v>
      </c>
      <c r="P25" s="20"/>
      <c r="Q25" s="20"/>
      <c r="R25" s="20"/>
      <c r="S25" s="20">
        <v>1</v>
      </c>
      <c r="T25" s="20"/>
      <c r="U25" s="20"/>
      <c r="V25" s="20"/>
      <c r="W25" s="20">
        <v>1</v>
      </c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24"/>
      <c r="AI25" s="90">
        <f t="shared" si="0"/>
        <v>240.51640081051846</v>
      </c>
      <c r="AJ25" s="91">
        <f t="shared" si="1"/>
        <v>7</v>
      </c>
    </row>
    <row r="26" spans="1:36" s="21" customFormat="1" ht="12.75">
      <c r="A26" s="20">
        <v>23</v>
      </c>
      <c r="B26" s="71" t="s">
        <v>131</v>
      </c>
      <c r="C26" s="58">
        <v>1</v>
      </c>
      <c r="D26" s="20">
        <v>1</v>
      </c>
      <c r="E26" s="20"/>
      <c r="F26" s="20"/>
      <c r="G26" s="20">
        <v>1</v>
      </c>
      <c r="H26" s="20"/>
      <c r="I26" s="20"/>
      <c r="J26" s="20"/>
      <c r="K26" s="20">
        <v>1</v>
      </c>
      <c r="L26" s="20"/>
      <c r="M26" s="20"/>
      <c r="N26" s="20"/>
      <c r="O26" s="20">
        <v>1</v>
      </c>
      <c r="P26" s="20"/>
      <c r="Q26" s="20"/>
      <c r="R26" s="20"/>
      <c r="S26" s="20">
        <v>1</v>
      </c>
      <c r="T26" s="20"/>
      <c r="U26" s="20"/>
      <c r="V26" s="20"/>
      <c r="W26" s="20">
        <v>1</v>
      </c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24"/>
      <c r="AI26" s="90">
        <f t="shared" si="0"/>
        <v>240.51640081051846</v>
      </c>
      <c r="AJ26" s="91">
        <f t="shared" si="1"/>
        <v>7</v>
      </c>
    </row>
    <row r="27" spans="1:36" s="21" customFormat="1" ht="12.75">
      <c r="A27" s="20">
        <v>25</v>
      </c>
      <c r="B27" s="71" t="s">
        <v>91</v>
      </c>
      <c r="C27" s="58"/>
      <c r="D27" s="20"/>
      <c r="E27" s="20"/>
      <c r="F27" s="20"/>
      <c r="G27" s="20">
        <v>1</v>
      </c>
      <c r="H27" s="20">
        <v>1</v>
      </c>
      <c r="I27" s="20"/>
      <c r="J27" s="20"/>
      <c r="K27" s="20">
        <v>1</v>
      </c>
      <c r="L27" s="20"/>
      <c r="M27" s="20"/>
      <c r="N27" s="20"/>
      <c r="O27" s="20">
        <v>1</v>
      </c>
      <c r="P27" s="20"/>
      <c r="Q27" s="20"/>
      <c r="R27" s="20"/>
      <c r="S27" s="20">
        <v>1</v>
      </c>
      <c r="T27" s="20"/>
      <c r="U27" s="20"/>
      <c r="V27" s="20"/>
      <c r="W27" s="20">
        <v>1</v>
      </c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24"/>
      <c r="AI27" s="90">
        <f t="shared" si="0"/>
        <v>223.1763334704511</v>
      </c>
      <c r="AJ27" s="91">
        <f t="shared" si="1"/>
        <v>6</v>
      </c>
    </row>
    <row r="28" spans="1:36" s="21" customFormat="1" ht="12.75">
      <c r="A28" s="20">
        <v>26</v>
      </c>
      <c r="B28" s="71" t="s">
        <v>77</v>
      </c>
      <c r="C28" s="58">
        <v>1</v>
      </c>
      <c r="D28" s="20">
        <v>1</v>
      </c>
      <c r="E28" s="20"/>
      <c r="F28" s="20"/>
      <c r="G28" s="20">
        <v>1</v>
      </c>
      <c r="H28" s="20"/>
      <c r="I28" s="20"/>
      <c r="J28" s="20"/>
      <c r="K28" s="20">
        <v>1</v>
      </c>
      <c r="L28" s="20"/>
      <c r="M28" s="20"/>
      <c r="N28" s="20"/>
      <c r="O28" s="20">
        <v>1</v>
      </c>
      <c r="P28" s="20"/>
      <c r="Q28" s="20"/>
      <c r="R28" s="20"/>
      <c r="S28" s="20">
        <v>1</v>
      </c>
      <c r="T28" s="20"/>
      <c r="U28" s="20"/>
      <c r="V28" s="20"/>
      <c r="W28" s="20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24"/>
      <c r="AI28" s="90">
        <f t="shared" si="0"/>
        <v>202.05486234898</v>
      </c>
      <c r="AJ28" s="91">
        <f t="shared" si="1"/>
        <v>6</v>
      </c>
    </row>
    <row r="29" spans="1:36" s="21" customFormat="1" ht="12.75">
      <c r="A29" s="20">
        <v>27</v>
      </c>
      <c r="B29" s="71" t="s">
        <v>70</v>
      </c>
      <c r="C29" s="58">
        <v>1</v>
      </c>
      <c r="D29" s="20">
        <v>1</v>
      </c>
      <c r="E29" s="20"/>
      <c r="F29" s="20"/>
      <c r="G29" s="20">
        <v>1</v>
      </c>
      <c r="H29" s="20"/>
      <c r="I29" s="20"/>
      <c r="J29" s="20"/>
      <c r="K29" s="20"/>
      <c r="L29" s="20"/>
      <c r="M29" s="20"/>
      <c r="N29" s="20"/>
      <c r="O29" s="20">
        <v>1</v>
      </c>
      <c r="P29" s="20"/>
      <c r="Q29" s="20"/>
      <c r="R29" s="20"/>
      <c r="S29" s="20">
        <v>1</v>
      </c>
      <c r="T29" s="20"/>
      <c r="U29" s="20"/>
      <c r="V29" s="20"/>
      <c r="W29" s="20">
        <v>1</v>
      </c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24"/>
      <c r="AI29" s="90">
        <f t="shared" si="0"/>
        <v>198.8497341438518</v>
      </c>
      <c r="AJ29" s="91">
        <f t="shared" si="1"/>
        <v>6</v>
      </c>
    </row>
    <row r="30" spans="1:36" s="21" customFormat="1" ht="12.75">
      <c r="A30" s="20">
        <v>27</v>
      </c>
      <c r="B30" s="19" t="s">
        <v>160</v>
      </c>
      <c r="C30" s="58">
        <v>1</v>
      </c>
      <c r="D30" s="20">
        <v>1</v>
      </c>
      <c r="E30" s="20"/>
      <c r="F30" s="20"/>
      <c r="G30" s="20">
        <v>1</v>
      </c>
      <c r="H30" s="20"/>
      <c r="I30" s="20"/>
      <c r="J30" s="20"/>
      <c r="K30" s="20"/>
      <c r="L30" s="20"/>
      <c r="M30" s="20"/>
      <c r="N30" s="20"/>
      <c r="O30" s="20">
        <v>1</v>
      </c>
      <c r="P30" s="20"/>
      <c r="Q30" s="20"/>
      <c r="R30" s="20"/>
      <c r="S30" s="20">
        <v>1</v>
      </c>
      <c r="T30" s="20"/>
      <c r="U30" s="20"/>
      <c r="V30" s="20"/>
      <c r="W30" s="20">
        <v>1</v>
      </c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24"/>
      <c r="AI30" s="90">
        <f t="shared" si="0"/>
        <v>198.8497341438518</v>
      </c>
      <c r="AJ30" s="91">
        <f t="shared" si="1"/>
        <v>6</v>
      </c>
    </row>
    <row r="31" spans="1:36" s="21" customFormat="1" ht="12.75">
      <c r="A31" s="20">
        <v>27</v>
      </c>
      <c r="B31" s="71" t="s">
        <v>115</v>
      </c>
      <c r="C31" s="58">
        <v>1</v>
      </c>
      <c r="D31" s="20">
        <v>1</v>
      </c>
      <c r="E31" s="20"/>
      <c r="F31" s="20"/>
      <c r="G31" s="20">
        <v>1</v>
      </c>
      <c r="H31" s="20"/>
      <c r="I31" s="20"/>
      <c r="J31" s="20"/>
      <c r="K31" s="20"/>
      <c r="L31" s="20"/>
      <c r="M31" s="20"/>
      <c r="N31" s="20"/>
      <c r="O31" s="20">
        <v>1</v>
      </c>
      <c r="P31" s="20"/>
      <c r="Q31" s="20"/>
      <c r="R31" s="20"/>
      <c r="S31" s="20">
        <v>1</v>
      </c>
      <c r="T31" s="20"/>
      <c r="U31" s="20"/>
      <c r="V31" s="20"/>
      <c r="W31" s="20">
        <v>1</v>
      </c>
      <c r="X31" s="20"/>
      <c r="Y31" s="20"/>
      <c r="Z31" s="20"/>
      <c r="AA31" s="16"/>
      <c r="AB31" s="16"/>
      <c r="AC31" s="16"/>
      <c r="AD31" s="16"/>
      <c r="AE31" s="16"/>
      <c r="AF31" s="16"/>
      <c r="AG31" s="16"/>
      <c r="AH31" s="24"/>
      <c r="AI31" s="90">
        <f t="shared" si="0"/>
        <v>198.8497341438518</v>
      </c>
      <c r="AJ31" s="91">
        <f t="shared" si="1"/>
        <v>6</v>
      </c>
    </row>
    <row r="32" spans="1:36" s="21" customFormat="1" ht="12.75">
      <c r="A32" s="20">
        <v>30</v>
      </c>
      <c r="B32" s="71" t="s">
        <v>94</v>
      </c>
      <c r="C32" s="58">
        <v>1</v>
      </c>
      <c r="D32" s="20"/>
      <c r="E32" s="20"/>
      <c r="F32" s="20"/>
      <c r="G32" s="20">
        <v>1</v>
      </c>
      <c r="H32" s="20">
        <v>1</v>
      </c>
      <c r="I32" s="20"/>
      <c r="J32" s="20"/>
      <c r="K32" s="20"/>
      <c r="L32" s="20"/>
      <c r="M32" s="20"/>
      <c r="N32" s="20"/>
      <c r="O32" s="20">
        <v>1</v>
      </c>
      <c r="P32" s="20"/>
      <c r="Q32" s="20"/>
      <c r="R32" s="20"/>
      <c r="S32" s="20">
        <v>1</v>
      </c>
      <c r="T32" s="20"/>
      <c r="U32" s="20"/>
      <c r="V32" s="20"/>
      <c r="W32" s="20"/>
      <c r="X32" s="20"/>
      <c r="Y32" s="20"/>
      <c r="Z32" s="20"/>
      <c r="AA32" s="16"/>
      <c r="AB32" s="16"/>
      <c r="AC32" s="16"/>
      <c r="AD32" s="16"/>
      <c r="AE32" s="16"/>
      <c r="AF32" s="16"/>
      <c r="AG32" s="16"/>
      <c r="AH32" s="24"/>
      <c r="AI32" s="90">
        <f t="shared" si="0"/>
        <v>173.3511586452763</v>
      </c>
      <c r="AJ32" s="91">
        <f t="shared" si="1"/>
        <v>5</v>
      </c>
    </row>
    <row r="33" spans="1:36" s="21" customFormat="1" ht="12.75">
      <c r="A33" s="20">
        <v>31</v>
      </c>
      <c r="B33" s="71" t="s">
        <v>78</v>
      </c>
      <c r="C33" s="58">
        <v>1</v>
      </c>
      <c r="D33" s="20"/>
      <c r="E33" s="20"/>
      <c r="F33" s="20"/>
      <c r="G33" s="20">
        <v>1</v>
      </c>
      <c r="H33" s="20"/>
      <c r="I33" s="20"/>
      <c r="J33" s="20"/>
      <c r="K33" s="20">
        <v>1</v>
      </c>
      <c r="L33" s="20"/>
      <c r="M33" s="20"/>
      <c r="N33" s="20"/>
      <c r="O33" s="20">
        <v>1</v>
      </c>
      <c r="P33" s="20"/>
      <c r="Q33" s="20"/>
      <c r="R33" s="20"/>
      <c r="S33" s="20">
        <v>1</v>
      </c>
      <c r="T33" s="20"/>
      <c r="U33" s="20"/>
      <c r="V33" s="20"/>
      <c r="W33" s="20"/>
      <c r="X33" s="20"/>
      <c r="Y33" s="20"/>
      <c r="Z33" s="20"/>
      <c r="AA33" s="16"/>
      <c r="AB33" s="16"/>
      <c r="AC33" s="16"/>
      <c r="AD33" s="16"/>
      <c r="AE33" s="16"/>
      <c r="AF33" s="16"/>
      <c r="AG33" s="16"/>
      <c r="AH33" s="24"/>
      <c r="AI33" s="90">
        <f t="shared" si="0"/>
        <v>165.01782531194297</v>
      </c>
      <c r="AJ33" s="91">
        <f t="shared" si="1"/>
        <v>5</v>
      </c>
    </row>
    <row r="34" spans="1:36" s="21" customFormat="1" ht="12.75">
      <c r="A34" s="20">
        <v>32</v>
      </c>
      <c r="B34" s="71" t="s">
        <v>135</v>
      </c>
      <c r="C34" s="58">
        <v>1</v>
      </c>
      <c r="D34" s="20">
        <v>1</v>
      </c>
      <c r="E34" s="20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0">
        <v>1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16"/>
      <c r="AB34" s="16"/>
      <c r="AC34" s="16"/>
      <c r="AD34" s="16"/>
      <c r="AE34" s="16"/>
      <c r="AF34" s="16"/>
      <c r="AG34" s="16"/>
      <c r="AH34" s="24"/>
      <c r="AI34" s="90">
        <f t="shared" si="0"/>
        <v>152.30738760150527</v>
      </c>
      <c r="AJ34" s="91">
        <f t="shared" si="1"/>
        <v>4</v>
      </c>
    </row>
    <row r="35" spans="1:36" s="21" customFormat="1" ht="12.75">
      <c r="A35" s="20">
        <v>33</v>
      </c>
      <c r="B35" s="71" t="s">
        <v>99</v>
      </c>
      <c r="C35" s="58"/>
      <c r="D35" s="20"/>
      <c r="E35" s="20"/>
      <c r="F35" s="20"/>
      <c r="G35" s="20">
        <v>1</v>
      </c>
      <c r="H35" s="20"/>
      <c r="I35" s="20"/>
      <c r="J35" s="20"/>
      <c r="K35" s="20"/>
      <c r="L35" s="20"/>
      <c r="M35" s="20"/>
      <c r="N35" s="20"/>
      <c r="O35" s="20">
        <v>1</v>
      </c>
      <c r="P35" s="20"/>
      <c r="Q35" s="20"/>
      <c r="R35" s="20"/>
      <c r="S35" s="20">
        <v>1</v>
      </c>
      <c r="T35" s="20"/>
      <c r="U35" s="20"/>
      <c r="V35" s="20"/>
      <c r="W35" s="20">
        <v>1</v>
      </c>
      <c r="X35" s="20"/>
      <c r="Y35" s="20"/>
      <c r="Z35" s="20"/>
      <c r="AA35" s="16"/>
      <c r="AB35" s="16"/>
      <c r="AC35" s="16"/>
      <c r="AD35" s="16"/>
      <c r="AE35" s="16"/>
      <c r="AF35" s="16"/>
      <c r="AG35" s="16"/>
      <c r="AH35" s="24"/>
      <c r="AI35" s="90">
        <f aca="true" t="shared" si="2" ref="AI35:AI62">SUMPRODUCT(C35:AH35,$C$64:$AH$64)</f>
        <v>131.50966680378446</v>
      </c>
      <c r="AJ35" s="91">
        <f aca="true" t="shared" si="3" ref="AJ35:AJ62">SUM(C35:AH35)</f>
        <v>4</v>
      </c>
    </row>
    <row r="36" spans="1:36" s="21" customFormat="1" ht="12.75">
      <c r="A36" s="20">
        <v>34</v>
      </c>
      <c r="B36" s="71" t="s">
        <v>74</v>
      </c>
      <c r="C36" s="58">
        <v>1</v>
      </c>
      <c r="D36" s="20"/>
      <c r="E36" s="20"/>
      <c r="F36" s="20"/>
      <c r="G36" s="20">
        <v>1</v>
      </c>
      <c r="H36" s="20"/>
      <c r="I36" s="20"/>
      <c r="J36" s="20"/>
      <c r="K36" s="20"/>
      <c r="L36" s="20"/>
      <c r="M36" s="20"/>
      <c r="N36" s="20"/>
      <c r="O36" s="20">
        <v>1</v>
      </c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16"/>
      <c r="AB36" s="16"/>
      <c r="AC36" s="16"/>
      <c r="AD36" s="16"/>
      <c r="AE36" s="16"/>
      <c r="AF36" s="16"/>
      <c r="AG36" s="16"/>
      <c r="AH36" s="24"/>
      <c r="AI36" s="90">
        <f t="shared" si="2"/>
        <v>90.01782531194296</v>
      </c>
      <c r="AJ36" s="91">
        <f t="shared" si="3"/>
        <v>3</v>
      </c>
    </row>
    <row r="37" spans="1:36" s="21" customFormat="1" ht="12.75">
      <c r="A37" s="20">
        <v>34</v>
      </c>
      <c r="B37" s="71" t="s">
        <v>116</v>
      </c>
      <c r="C37" s="58">
        <v>1</v>
      </c>
      <c r="D37" s="20"/>
      <c r="E37" s="20"/>
      <c r="F37" s="20"/>
      <c r="G37" s="20">
        <v>1</v>
      </c>
      <c r="H37" s="20"/>
      <c r="I37" s="20"/>
      <c r="J37" s="20"/>
      <c r="K37" s="20"/>
      <c r="L37" s="20"/>
      <c r="M37" s="20"/>
      <c r="N37" s="20"/>
      <c r="O37" s="20">
        <v>1</v>
      </c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16"/>
      <c r="AB37" s="16"/>
      <c r="AC37" s="16"/>
      <c r="AD37" s="16"/>
      <c r="AE37" s="16"/>
      <c r="AF37" s="16"/>
      <c r="AG37" s="16"/>
      <c r="AH37" s="24"/>
      <c r="AI37" s="90">
        <f t="shared" si="2"/>
        <v>90.01782531194296</v>
      </c>
      <c r="AJ37" s="91">
        <f t="shared" si="3"/>
        <v>3</v>
      </c>
    </row>
    <row r="38" spans="1:36" s="21" customFormat="1" ht="12.75">
      <c r="A38" s="20">
        <v>36</v>
      </c>
      <c r="B38" s="19" t="s">
        <v>161</v>
      </c>
      <c r="C38" s="58"/>
      <c r="D38" s="20"/>
      <c r="E38" s="20"/>
      <c r="F38" s="20"/>
      <c r="G38" s="20">
        <v>1</v>
      </c>
      <c r="H38" s="20"/>
      <c r="I38" s="20"/>
      <c r="J38" s="20"/>
      <c r="K38" s="20"/>
      <c r="L38" s="20"/>
      <c r="M38" s="20"/>
      <c r="N38" s="20"/>
      <c r="O38" s="20">
        <v>1</v>
      </c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16"/>
      <c r="AB38" s="16"/>
      <c r="AC38" s="16"/>
      <c r="AD38" s="16"/>
      <c r="AE38" s="16"/>
      <c r="AF38" s="16"/>
      <c r="AG38" s="16"/>
      <c r="AH38" s="24"/>
      <c r="AI38" s="90">
        <f t="shared" si="2"/>
        <v>59.71479500891266</v>
      </c>
      <c r="AJ38" s="91">
        <f t="shared" si="3"/>
        <v>2</v>
      </c>
    </row>
    <row r="39" spans="1:36" s="21" customFormat="1" ht="12.75">
      <c r="A39" s="20">
        <v>37</v>
      </c>
      <c r="B39" s="71" t="s">
        <v>149</v>
      </c>
      <c r="C39" s="58">
        <v>1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6"/>
      <c r="AB39" s="16"/>
      <c r="AC39" s="16"/>
      <c r="AD39" s="16"/>
      <c r="AE39" s="16"/>
      <c r="AF39" s="16"/>
      <c r="AG39" s="16"/>
      <c r="AH39" s="24"/>
      <c r="AI39" s="90">
        <f t="shared" si="2"/>
        <v>30.303030303030305</v>
      </c>
      <c r="AJ39" s="91">
        <f t="shared" si="3"/>
        <v>1</v>
      </c>
    </row>
    <row r="40" spans="1:36" s="21" customFormat="1" ht="13.5" thickBot="1">
      <c r="A40" s="20">
        <v>37</v>
      </c>
      <c r="B40" s="71" t="s">
        <v>90</v>
      </c>
      <c r="C40" s="59">
        <v>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0"/>
      <c r="AB40" s="60"/>
      <c r="AC40" s="60"/>
      <c r="AD40" s="60"/>
      <c r="AE40" s="60"/>
      <c r="AF40" s="60"/>
      <c r="AG40" s="60"/>
      <c r="AH40" s="102"/>
      <c r="AI40" s="92">
        <f t="shared" si="2"/>
        <v>30.303030303030305</v>
      </c>
      <c r="AJ40" s="93">
        <f t="shared" si="3"/>
        <v>1</v>
      </c>
    </row>
    <row r="41" spans="1:36" s="21" customFormat="1" ht="12.75" hidden="1">
      <c r="A41" s="81"/>
      <c r="B41" s="17"/>
      <c r="C41" s="100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14"/>
      <c r="AB41" s="14"/>
      <c r="AC41" s="14"/>
      <c r="AD41" s="14"/>
      <c r="AE41" s="14"/>
      <c r="AF41" s="14"/>
      <c r="AG41" s="14"/>
      <c r="AH41" s="22"/>
      <c r="AI41" s="23">
        <f t="shared" si="2"/>
        <v>0</v>
      </c>
      <c r="AJ41" s="14">
        <f t="shared" si="3"/>
        <v>0</v>
      </c>
    </row>
    <row r="42" spans="1:36" s="21" customFormat="1" ht="12.75" hidden="1">
      <c r="A42" s="82"/>
      <c r="B42" s="17"/>
      <c r="C42" s="94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16"/>
      <c r="AB42" s="16"/>
      <c r="AC42" s="16"/>
      <c r="AD42" s="16"/>
      <c r="AE42" s="16"/>
      <c r="AF42" s="16"/>
      <c r="AG42" s="16"/>
      <c r="AH42" s="24"/>
      <c r="AI42" s="25">
        <f t="shared" si="2"/>
        <v>0</v>
      </c>
      <c r="AJ42" s="16">
        <f t="shared" si="3"/>
        <v>0</v>
      </c>
    </row>
    <row r="43" spans="1:36" ht="12.75" hidden="1">
      <c r="A43" s="34"/>
      <c r="B43" s="9"/>
      <c r="C43" s="4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2"/>
      <c r="AB43" s="2"/>
      <c r="AC43" s="2"/>
      <c r="AD43" s="2"/>
      <c r="AE43" s="2"/>
      <c r="AF43" s="2"/>
      <c r="AG43" s="2"/>
      <c r="AH43" s="5"/>
      <c r="AI43" s="10">
        <f t="shared" si="2"/>
        <v>0</v>
      </c>
      <c r="AJ43" s="2">
        <f t="shared" si="3"/>
        <v>0</v>
      </c>
    </row>
    <row r="44" spans="1:36" ht="12.75" hidden="1">
      <c r="A44" s="34"/>
      <c r="B44" s="9"/>
      <c r="C44" s="4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"/>
      <c r="AB44" s="2"/>
      <c r="AC44" s="2"/>
      <c r="AD44" s="2"/>
      <c r="AE44" s="2"/>
      <c r="AF44" s="2"/>
      <c r="AG44" s="2"/>
      <c r="AH44" s="5"/>
      <c r="AI44" s="10">
        <f t="shared" si="2"/>
        <v>0</v>
      </c>
      <c r="AJ44" s="2">
        <f t="shared" si="3"/>
        <v>0</v>
      </c>
    </row>
    <row r="45" spans="1:36" ht="12.75" hidden="1">
      <c r="A45" s="34"/>
      <c r="B45" s="9"/>
      <c r="C45" s="4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"/>
      <c r="AB45" s="2"/>
      <c r="AC45" s="2"/>
      <c r="AD45" s="2"/>
      <c r="AE45" s="2"/>
      <c r="AF45" s="2"/>
      <c r="AG45" s="2"/>
      <c r="AH45" s="5"/>
      <c r="AI45" s="10">
        <f t="shared" si="2"/>
        <v>0</v>
      </c>
      <c r="AJ45" s="2">
        <f t="shared" si="3"/>
        <v>0</v>
      </c>
    </row>
    <row r="46" spans="1:36" ht="12.75" hidden="1">
      <c r="A46" s="34"/>
      <c r="B46" s="7"/>
      <c r="C46" s="4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"/>
      <c r="AB46" s="2"/>
      <c r="AC46" s="2"/>
      <c r="AD46" s="2"/>
      <c r="AE46" s="2"/>
      <c r="AF46" s="2"/>
      <c r="AG46" s="2"/>
      <c r="AH46" s="5"/>
      <c r="AI46" s="10">
        <f t="shared" si="2"/>
        <v>0</v>
      </c>
      <c r="AJ46" s="2">
        <f t="shared" si="3"/>
        <v>0</v>
      </c>
    </row>
    <row r="47" spans="1:36" ht="12.75" hidden="1">
      <c r="A47" s="34"/>
      <c r="B47" s="7"/>
      <c r="C47" s="46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"/>
      <c r="AB47" s="2"/>
      <c r="AC47" s="2"/>
      <c r="AD47" s="2"/>
      <c r="AE47" s="2"/>
      <c r="AF47" s="2"/>
      <c r="AG47" s="2"/>
      <c r="AH47" s="5"/>
      <c r="AI47" s="10">
        <f t="shared" si="2"/>
        <v>0</v>
      </c>
      <c r="AJ47" s="2">
        <f t="shared" si="3"/>
        <v>0</v>
      </c>
    </row>
    <row r="48" spans="1:36" ht="12.75" hidden="1">
      <c r="A48" s="34"/>
      <c r="B48" s="7"/>
      <c r="C48" s="4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"/>
      <c r="AB48" s="2"/>
      <c r="AC48" s="2"/>
      <c r="AD48" s="2"/>
      <c r="AE48" s="2"/>
      <c r="AF48" s="2"/>
      <c r="AG48" s="2"/>
      <c r="AH48" s="5"/>
      <c r="AI48" s="10">
        <f t="shared" si="2"/>
        <v>0</v>
      </c>
      <c r="AJ48" s="2">
        <f t="shared" si="3"/>
        <v>0</v>
      </c>
    </row>
    <row r="49" spans="1:36" ht="12.75" hidden="1">
      <c r="A49" s="34"/>
      <c r="B49" s="7"/>
      <c r="C49" s="4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"/>
      <c r="AB49" s="2"/>
      <c r="AC49" s="2"/>
      <c r="AD49" s="2"/>
      <c r="AE49" s="2"/>
      <c r="AF49" s="2"/>
      <c r="AG49" s="2"/>
      <c r="AH49" s="5"/>
      <c r="AI49" s="10">
        <f t="shared" si="2"/>
        <v>0</v>
      </c>
      <c r="AJ49" s="2">
        <f t="shared" si="3"/>
        <v>0</v>
      </c>
    </row>
    <row r="50" spans="1:36" ht="12.75" hidden="1">
      <c r="A50" s="34"/>
      <c r="B50" s="7"/>
      <c r="C50" s="4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"/>
      <c r="AB50" s="2"/>
      <c r="AC50" s="2"/>
      <c r="AD50" s="2"/>
      <c r="AE50" s="2"/>
      <c r="AF50" s="2"/>
      <c r="AG50" s="2"/>
      <c r="AH50" s="5"/>
      <c r="AI50" s="10">
        <f t="shared" si="2"/>
        <v>0</v>
      </c>
      <c r="AJ50" s="2">
        <f t="shared" si="3"/>
        <v>0</v>
      </c>
    </row>
    <row r="51" spans="1:36" ht="12.75" hidden="1">
      <c r="A51" s="34"/>
      <c r="B51" s="7"/>
      <c r="C51" s="4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2"/>
      <c r="AB51" s="2"/>
      <c r="AC51" s="2"/>
      <c r="AD51" s="2"/>
      <c r="AE51" s="2"/>
      <c r="AF51" s="2"/>
      <c r="AG51" s="2"/>
      <c r="AH51" s="5"/>
      <c r="AI51" s="10">
        <f t="shared" si="2"/>
        <v>0</v>
      </c>
      <c r="AJ51" s="2">
        <f t="shared" si="3"/>
        <v>0</v>
      </c>
    </row>
    <row r="52" spans="1:36" ht="12.75" hidden="1">
      <c r="A52" s="34"/>
      <c r="B52" s="7"/>
      <c r="C52" s="4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2"/>
      <c r="AB52" s="2"/>
      <c r="AC52" s="2"/>
      <c r="AD52" s="2"/>
      <c r="AE52" s="2"/>
      <c r="AF52" s="2"/>
      <c r="AG52" s="2"/>
      <c r="AH52" s="5"/>
      <c r="AI52" s="10">
        <f t="shared" si="2"/>
        <v>0</v>
      </c>
      <c r="AJ52" s="2">
        <f t="shared" si="3"/>
        <v>0</v>
      </c>
    </row>
    <row r="53" spans="1:36" ht="12.75" hidden="1">
      <c r="A53" s="34"/>
      <c r="B53" s="7"/>
      <c r="C53" s="4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"/>
      <c r="AB53" s="2"/>
      <c r="AC53" s="2"/>
      <c r="AD53" s="2"/>
      <c r="AE53" s="2"/>
      <c r="AF53" s="2"/>
      <c r="AG53" s="2"/>
      <c r="AH53" s="5"/>
      <c r="AI53" s="10">
        <f t="shared" si="2"/>
        <v>0</v>
      </c>
      <c r="AJ53" s="2">
        <f t="shared" si="3"/>
        <v>0</v>
      </c>
    </row>
    <row r="54" spans="1:36" ht="12.75" hidden="1">
      <c r="A54" s="34"/>
      <c r="B54" s="7"/>
      <c r="C54" s="4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2"/>
      <c r="AB54" s="2"/>
      <c r="AC54" s="2"/>
      <c r="AD54" s="2"/>
      <c r="AE54" s="2"/>
      <c r="AF54" s="2"/>
      <c r="AG54" s="2"/>
      <c r="AH54" s="5"/>
      <c r="AI54" s="10">
        <f t="shared" si="2"/>
        <v>0</v>
      </c>
      <c r="AJ54" s="2">
        <f t="shared" si="3"/>
        <v>0</v>
      </c>
    </row>
    <row r="55" spans="1:36" ht="12.75" hidden="1">
      <c r="A55" s="34"/>
      <c r="B55" s="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2"/>
      <c r="AB55" s="2"/>
      <c r="AC55" s="2"/>
      <c r="AD55" s="2"/>
      <c r="AE55" s="2"/>
      <c r="AF55" s="2"/>
      <c r="AG55" s="2"/>
      <c r="AH55" s="5"/>
      <c r="AI55" s="10">
        <f t="shared" si="2"/>
        <v>0</v>
      </c>
      <c r="AJ55" s="2">
        <f t="shared" si="3"/>
        <v>0</v>
      </c>
    </row>
    <row r="56" spans="1:36" ht="12.75" hidden="1">
      <c r="A56" s="34"/>
      <c r="B56" s="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"/>
      <c r="AB56" s="2"/>
      <c r="AC56" s="2"/>
      <c r="AD56" s="2"/>
      <c r="AE56" s="2"/>
      <c r="AF56" s="2"/>
      <c r="AG56" s="2"/>
      <c r="AH56" s="5"/>
      <c r="AI56" s="10">
        <f t="shared" si="2"/>
        <v>0</v>
      </c>
      <c r="AJ56" s="2">
        <f t="shared" si="3"/>
        <v>0</v>
      </c>
    </row>
    <row r="57" spans="1:36" ht="12.75" hidden="1">
      <c r="A57" s="34"/>
      <c r="B57" s="7"/>
      <c r="C57" s="4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2"/>
      <c r="AB57" s="2"/>
      <c r="AC57" s="2"/>
      <c r="AD57" s="2"/>
      <c r="AE57" s="2"/>
      <c r="AF57" s="2"/>
      <c r="AG57" s="2"/>
      <c r="AH57" s="5"/>
      <c r="AI57" s="10">
        <f t="shared" si="2"/>
        <v>0</v>
      </c>
      <c r="AJ57" s="2">
        <f t="shared" si="3"/>
        <v>0</v>
      </c>
    </row>
    <row r="58" spans="1:36" ht="12.75" hidden="1">
      <c r="A58" s="34"/>
      <c r="B58" s="7"/>
      <c r="C58" s="4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2"/>
      <c r="AB58" s="2"/>
      <c r="AC58" s="2"/>
      <c r="AD58" s="2"/>
      <c r="AE58" s="2"/>
      <c r="AF58" s="2"/>
      <c r="AG58" s="2"/>
      <c r="AH58" s="5"/>
      <c r="AI58" s="10">
        <f t="shared" si="2"/>
        <v>0</v>
      </c>
      <c r="AJ58" s="2">
        <f t="shared" si="3"/>
        <v>0</v>
      </c>
    </row>
    <row r="59" spans="1:36" ht="12.75" hidden="1">
      <c r="A59" s="34"/>
      <c r="B59" s="7"/>
      <c r="C59" s="4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2"/>
      <c r="AB59" s="2"/>
      <c r="AC59" s="2"/>
      <c r="AD59" s="2"/>
      <c r="AE59" s="2"/>
      <c r="AF59" s="2"/>
      <c r="AG59" s="2"/>
      <c r="AH59" s="5"/>
      <c r="AI59" s="10">
        <f t="shared" si="2"/>
        <v>0</v>
      </c>
      <c r="AJ59" s="2">
        <f t="shared" si="3"/>
        <v>0</v>
      </c>
    </row>
    <row r="60" spans="1:36" ht="12.75" hidden="1">
      <c r="A60" s="34"/>
      <c r="B60" s="7"/>
      <c r="C60" s="4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2"/>
      <c r="AB60" s="2"/>
      <c r="AC60" s="2"/>
      <c r="AD60" s="2"/>
      <c r="AE60" s="2"/>
      <c r="AF60" s="2"/>
      <c r="AG60" s="2"/>
      <c r="AH60" s="5"/>
      <c r="AI60" s="10">
        <f t="shared" si="2"/>
        <v>0</v>
      </c>
      <c r="AJ60" s="2">
        <f t="shared" si="3"/>
        <v>0</v>
      </c>
    </row>
    <row r="61" spans="1:36" ht="12.75" hidden="1">
      <c r="A61" s="34"/>
      <c r="B61" s="7"/>
      <c r="C61" s="4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2"/>
      <c r="AB61" s="2"/>
      <c r="AC61" s="2"/>
      <c r="AD61" s="2"/>
      <c r="AE61" s="2"/>
      <c r="AF61" s="2"/>
      <c r="AG61" s="2"/>
      <c r="AH61" s="5"/>
      <c r="AI61" s="10">
        <f t="shared" si="2"/>
        <v>0</v>
      </c>
      <c r="AJ61" s="2">
        <f t="shared" si="3"/>
        <v>0</v>
      </c>
    </row>
    <row r="62" spans="1:36" ht="12.75" hidden="1">
      <c r="A62" s="34"/>
      <c r="B62" s="7"/>
      <c r="C62" s="4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2"/>
      <c r="AB62" s="2"/>
      <c r="AC62" s="2"/>
      <c r="AD62" s="2"/>
      <c r="AE62" s="2"/>
      <c r="AF62" s="2"/>
      <c r="AG62" s="2"/>
      <c r="AH62" s="5"/>
      <c r="AI62" s="10">
        <f t="shared" si="2"/>
        <v>0</v>
      </c>
      <c r="AJ62" s="2">
        <f t="shared" si="3"/>
        <v>0</v>
      </c>
    </row>
    <row r="63" spans="1:35" ht="12.75" hidden="1">
      <c r="A63" s="11"/>
      <c r="B63" s="4" t="s">
        <v>0</v>
      </c>
      <c r="C63" s="28">
        <f aca="true" t="shared" si="4" ref="C63:AH63">SUM(C5:C62)</f>
        <v>33</v>
      </c>
      <c r="D63" s="28">
        <f t="shared" si="4"/>
        <v>27</v>
      </c>
      <c r="E63" s="28">
        <f t="shared" si="4"/>
        <v>18</v>
      </c>
      <c r="F63" s="28">
        <f t="shared" si="4"/>
        <v>4</v>
      </c>
      <c r="G63" s="28">
        <f t="shared" si="4"/>
        <v>33</v>
      </c>
      <c r="H63" s="28">
        <f t="shared" si="4"/>
        <v>20</v>
      </c>
      <c r="I63" s="28">
        <f t="shared" si="4"/>
        <v>7</v>
      </c>
      <c r="J63" s="28">
        <f t="shared" si="4"/>
        <v>3</v>
      </c>
      <c r="K63" s="28">
        <f t="shared" si="4"/>
        <v>24</v>
      </c>
      <c r="L63" s="28">
        <f t="shared" si="4"/>
        <v>12</v>
      </c>
      <c r="M63" s="28">
        <f t="shared" si="4"/>
        <v>5</v>
      </c>
      <c r="N63" s="28">
        <f t="shared" si="4"/>
        <v>1</v>
      </c>
      <c r="O63" s="28">
        <f t="shared" si="4"/>
        <v>34</v>
      </c>
      <c r="P63" s="28">
        <f t="shared" si="4"/>
        <v>19</v>
      </c>
      <c r="Q63" s="28">
        <f t="shared" si="4"/>
        <v>9</v>
      </c>
      <c r="R63" s="28">
        <f t="shared" si="4"/>
        <v>6</v>
      </c>
      <c r="S63" s="28">
        <f t="shared" si="4"/>
        <v>30</v>
      </c>
      <c r="T63" s="28">
        <f t="shared" si="4"/>
        <v>15</v>
      </c>
      <c r="U63" s="28">
        <f t="shared" si="4"/>
        <v>9</v>
      </c>
      <c r="V63" s="28">
        <f t="shared" si="4"/>
        <v>8</v>
      </c>
      <c r="W63" s="28">
        <f t="shared" si="4"/>
        <v>26</v>
      </c>
      <c r="X63" s="28">
        <f t="shared" si="4"/>
        <v>16</v>
      </c>
      <c r="Y63" s="28">
        <f t="shared" si="4"/>
        <v>6</v>
      </c>
      <c r="Z63" s="28">
        <f t="shared" si="4"/>
        <v>8</v>
      </c>
      <c r="AA63" s="4">
        <f t="shared" si="4"/>
        <v>0</v>
      </c>
      <c r="AB63" s="4">
        <f t="shared" si="4"/>
        <v>0</v>
      </c>
      <c r="AC63" s="4">
        <f t="shared" si="4"/>
        <v>0</v>
      </c>
      <c r="AD63" s="4">
        <f t="shared" si="4"/>
        <v>0</v>
      </c>
      <c r="AE63" s="4">
        <f t="shared" si="4"/>
        <v>0</v>
      </c>
      <c r="AF63" s="4">
        <f t="shared" si="4"/>
        <v>0</v>
      </c>
      <c r="AG63" s="4">
        <f t="shared" si="4"/>
        <v>0</v>
      </c>
      <c r="AH63" s="4">
        <f t="shared" si="4"/>
        <v>0</v>
      </c>
      <c r="AI63" s="4"/>
    </row>
    <row r="64" spans="2:34" ht="12.75" hidden="1">
      <c r="B64" t="s">
        <v>1</v>
      </c>
      <c r="C64" s="32">
        <f>IF(C63=0,0,$A$1/C63)</f>
        <v>30.303030303030305</v>
      </c>
      <c r="D64" s="32">
        <f>IF(D63=0,0,$A$1/D63)</f>
        <v>37.03703703703704</v>
      </c>
      <c r="E64" s="32">
        <f>IF(E63=0,0,$A$1/E63)</f>
        <v>55.55555555555556</v>
      </c>
      <c r="F64" s="32">
        <f>IF(F63=0,0,$A$1/F63)</f>
        <v>250</v>
      </c>
      <c r="G64" s="32">
        <f aca="true" t="shared" si="5" ref="G64:AH64">IF(G63=0,0,$A$1/G63)</f>
        <v>30.303030303030305</v>
      </c>
      <c r="H64" s="32">
        <f t="shared" si="5"/>
        <v>50</v>
      </c>
      <c r="I64" s="32">
        <f t="shared" si="5"/>
        <v>142.85714285714286</v>
      </c>
      <c r="J64" s="32">
        <f t="shared" si="5"/>
        <v>333.3333333333333</v>
      </c>
      <c r="K64" s="32">
        <f t="shared" si="5"/>
        <v>41.666666666666664</v>
      </c>
      <c r="L64" s="32">
        <f t="shared" si="5"/>
        <v>83.33333333333333</v>
      </c>
      <c r="M64" s="32">
        <f t="shared" si="5"/>
        <v>200</v>
      </c>
      <c r="N64" s="32">
        <f t="shared" si="5"/>
        <v>1000</v>
      </c>
      <c r="O64" s="32">
        <f t="shared" si="5"/>
        <v>29.41176470588235</v>
      </c>
      <c r="P64" s="32">
        <f t="shared" si="5"/>
        <v>52.63157894736842</v>
      </c>
      <c r="Q64" s="32">
        <f t="shared" si="5"/>
        <v>111.11111111111111</v>
      </c>
      <c r="R64" s="32">
        <f t="shared" si="5"/>
        <v>166.66666666666666</v>
      </c>
      <c r="S64" s="32">
        <f t="shared" si="5"/>
        <v>33.333333333333336</v>
      </c>
      <c r="T64" s="32">
        <f t="shared" si="5"/>
        <v>66.66666666666667</v>
      </c>
      <c r="U64" s="32">
        <f t="shared" si="5"/>
        <v>111.11111111111111</v>
      </c>
      <c r="V64" s="32">
        <f t="shared" si="5"/>
        <v>125</v>
      </c>
      <c r="W64" s="32">
        <f t="shared" si="5"/>
        <v>38.46153846153846</v>
      </c>
      <c r="X64" s="32">
        <f t="shared" si="5"/>
        <v>62.5</v>
      </c>
      <c r="Y64" s="32">
        <f t="shared" si="5"/>
        <v>166.66666666666666</v>
      </c>
      <c r="Z64" s="32">
        <f t="shared" si="5"/>
        <v>125</v>
      </c>
      <c r="AA64" s="1">
        <f t="shared" si="5"/>
        <v>0</v>
      </c>
      <c r="AB64" s="1">
        <f t="shared" si="5"/>
        <v>0</v>
      </c>
      <c r="AC64" s="1">
        <f t="shared" si="5"/>
        <v>0</v>
      </c>
      <c r="AD64" s="1">
        <f t="shared" si="5"/>
        <v>0</v>
      </c>
      <c r="AE64" s="1">
        <f t="shared" si="5"/>
        <v>0</v>
      </c>
      <c r="AF64" s="1">
        <f t="shared" si="5"/>
        <v>0</v>
      </c>
      <c r="AG64" s="1">
        <f t="shared" si="5"/>
        <v>0</v>
      </c>
      <c r="AH64" s="1">
        <f t="shared" si="5"/>
        <v>0</v>
      </c>
    </row>
  </sheetData>
  <sheetProtection/>
  <mergeCells count="3">
    <mergeCell ref="C1:AH1"/>
    <mergeCell ref="AK1:AL1"/>
    <mergeCell ref="AI1:AJ1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6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27" bestFit="1" customWidth="1"/>
    <col min="2" max="2" width="19.25390625" style="0" bestFit="1" customWidth="1"/>
    <col min="3" max="26" width="3.00390625" style="27" customWidth="1"/>
    <col min="27" max="34" width="3.00390625" style="0" hidden="1" customWidth="1"/>
    <col min="35" max="35" width="6.625" style="0" bestFit="1" customWidth="1"/>
    <col min="36" max="36" width="6.375" style="0" bestFit="1" customWidth="1"/>
  </cols>
  <sheetData>
    <row r="1" spans="1:38" ht="12.75">
      <c r="A1" s="114">
        <v>1000</v>
      </c>
      <c r="B1" s="115"/>
      <c r="C1" s="151" t="s">
        <v>173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2"/>
      <c r="AJ1" s="153"/>
      <c r="AK1" s="149" t="s">
        <v>174</v>
      </c>
      <c r="AL1" s="149"/>
    </row>
    <row r="2" spans="1:38" ht="13.5" thickBot="1">
      <c r="A2" s="40" t="s">
        <v>157</v>
      </c>
      <c r="B2" s="69" t="s">
        <v>2</v>
      </c>
      <c r="C2" s="40">
        <v>1</v>
      </c>
      <c r="D2" s="41">
        <v>2</v>
      </c>
      <c r="E2" s="41">
        <v>3</v>
      </c>
      <c r="F2" s="41">
        <v>4</v>
      </c>
      <c r="G2" s="41">
        <v>5</v>
      </c>
      <c r="H2" s="41">
        <v>6</v>
      </c>
      <c r="I2" s="41">
        <v>7</v>
      </c>
      <c r="J2" s="41">
        <v>8</v>
      </c>
      <c r="K2" s="41">
        <v>9</v>
      </c>
      <c r="L2" s="41">
        <v>10</v>
      </c>
      <c r="M2" s="41">
        <v>11</v>
      </c>
      <c r="N2" s="41">
        <v>12</v>
      </c>
      <c r="O2" s="41">
        <v>13</v>
      </c>
      <c r="P2" s="41">
        <v>14</v>
      </c>
      <c r="Q2" s="41">
        <v>15</v>
      </c>
      <c r="R2" s="41">
        <v>16</v>
      </c>
      <c r="S2" s="41">
        <v>17</v>
      </c>
      <c r="T2" s="41">
        <v>18</v>
      </c>
      <c r="U2" s="41">
        <v>19</v>
      </c>
      <c r="V2" s="41">
        <v>20</v>
      </c>
      <c r="W2" s="41">
        <v>21</v>
      </c>
      <c r="X2" s="41">
        <v>22</v>
      </c>
      <c r="Y2" s="41">
        <v>23</v>
      </c>
      <c r="Z2" s="41">
        <v>24</v>
      </c>
      <c r="AA2" s="42">
        <v>25</v>
      </c>
      <c r="AB2" s="42">
        <v>26</v>
      </c>
      <c r="AC2" s="42">
        <v>27</v>
      </c>
      <c r="AD2" s="42">
        <v>28</v>
      </c>
      <c r="AE2" s="42">
        <v>29</v>
      </c>
      <c r="AF2" s="42">
        <v>30</v>
      </c>
      <c r="AG2" s="42">
        <v>31</v>
      </c>
      <c r="AH2" s="75">
        <v>32</v>
      </c>
      <c r="AI2" s="116" t="s">
        <v>164</v>
      </c>
      <c r="AJ2" s="63" t="s">
        <v>3</v>
      </c>
      <c r="AK2" s="38" t="s">
        <v>177</v>
      </c>
      <c r="AL2" s="30" t="s">
        <v>178</v>
      </c>
    </row>
    <row r="3" spans="1:38" ht="12.75">
      <c r="A3" s="49">
        <v>1</v>
      </c>
      <c r="B3" s="70" t="s">
        <v>8</v>
      </c>
      <c r="C3" s="49">
        <v>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L3" s="28">
        <v>1</v>
      </c>
      <c r="M3" s="28">
        <v>1</v>
      </c>
      <c r="N3" s="28"/>
      <c r="O3" s="28">
        <v>1</v>
      </c>
      <c r="P3" s="28">
        <v>1</v>
      </c>
      <c r="Q3" s="28">
        <v>1</v>
      </c>
      <c r="R3" s="28">
        <v>1</v>
      </c>
      <c r="S3" s="28">
        <v>1</v>
      </c>
      <c r="T3" s="28">
        <v>1</v>
      </c>
      <c r="U3" s="28">
        <v>1</v>
      </c>
      <c r="V3" s="28">
        <v>1</v>
      </c>
      <c r="W3" s="28">
        <v>1</v>
      </c>
      <c r="X3" s="28">
        <v>1</v>
      </c>
      <c r="Y3" s="28">
        <v>1</v>
      </c>
      <c r="Z3" s="28">
        <v>1</v>
      </c>
      <c r="AA3" s="4"/>
      <c r="AB3" s="4"/>
      <c r="AC3" s="4"/>
      <c r="AD3" s="4"/>
      <c r="AE3" s="4"/>
      <c r="AF3" s="4"/>
      <c r="AG3" s="4"/>
      <c r="AH3" s="56"/>
      <c r="AI3" s="112">
        <f aca="true" t="shared" si="0" ref="AI3:AI45">SUMPRODUCT(C3:AH3,$C$64:$AH$64)</f>
        <v>4888.650075414781</v>
      </c>
      <c r="AJ3" s="113">
        <f aca="true" t="shared" si="1" ref="AJ3:AJ25">SUM(C3:AH3)</f>
        <v>23</v>
      </c>
      <c r="AK3" s="45" t="s">
        <v>175</v>
      </c>
      <c r="AL3" s="35" t="s">
        <v>176</v>
      </c>
    </row>
    <row r="4" spans="1:38" ht="12.75">
      <c r="A4" s="51">
        <v>2</v>
      </c>
      <c r="B4" s="71" t="s">
        <v>9</v>
      </c>
      <c r="C4" s="51">
        <v>1</v>
      </c>
      <c r="D4" s="11">
        <v>1</v>
      </c>
      <c r="E4" s="11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>
        <v>1</v>
      </c>
      <c r="V4" s="11">
        <v>1</v>
      </c>
      <c r="W4" s="11">
        <v>1</v>
      </c>
      <c r="X4" s="11">
        <v>1</v>
      </c>
      <c r="Y4" s="11">
        <v>1</v>
      </c>
      <c r="Z4" s="11">
        <v>1</v>
      </c>
      <c r="AA4" s="2"/>
      <c r="AB4" s="2"/>
      <c r="AC4" s="2"/>
      <c r="AD4" s="2"/>
      <c r="AE4" s="2"/>
      <c r="AF4" s="2"/>
      <c r="AG4" s="2"/>
      <c r="AH4" s="5"/>
      <c r="AI4" s="108">
        <f t="shared" si="0"/>
        <v>5888.65007541478</v>
      </c>
      <c r="AJ4" s="105">
        <f t="shared" si="1"/>
        <v>24</v>
      </c>
      <c r="AK4" s="45" t="s">
        <v>179</v>
      </c>
      <c r="AL4" s="35" t="s">
        <v>176</v>
      </c>
    </row>
    <row r="5" spans="1:38" ht="12.75">
      <c r="A5" s="51">
        <v>3</v>
      </c>
      <c r="B5" s="71" t="s">
        <v>12</v>
      </c>
      <c r="C5" s="51">
        <v>1</v>
      </c>
      <c r="D5" s="11">
        <v>1</v>
      </c>
      <c r="E5" s="11">
        <v>1</v>
      </c>
      <c r="F5" s="11">
        <v>1</v>
      </c>
      <c r="G5" s="11">
        <v>1</v>
      </c>
      <c r="H5" s="11">
        <v>1</v>
      </c>
      <c r="I5" s="11">
        <v>1</v>
      </c>
      <c r="J5" s="11"/>
      <c r="K5" s="11">
        <v>1</v>
      </c>
      <c r="L5" s="11">
        <v>1</v>
      </c>
      <c r="M5" s="11">
        <v>1</v>
      </c>
      <c r="N5" s="11"/>
      <c r="O5" s="11">
        <v>1</v>
      </c>
      <c r="P5" s="11">
        <v>1</v>
      </c>
      <c r="Q5" s="11">
        <v>1</v>
      </c>
      <c r="R5" s="11"/>
      <c r="S5" s="11">
        <v>1</v>
      </c>
      <c r="T5" s="11">
        <v>1</v>
      </c>
      <c r="U5" s="11">
        <v>1</v>
      </c>
      <c r="V5" s="11">
        <v>1</v>
      </c>
      <c r="W5" s="11">
        <v>1</v>
      </c>
      <c r="X5" s="11">
        <v>1</v>
      </c>
      <c r="Y5" s="11">
        <v>1</v>
      </c>
      <c r="Z5" s="11">
        <v>1</v>
      </c>
      <c r="AA5" s="2"/>
      <c r="AB5" s="2"/>
      <c r="AC5" s="2"/>
      <c r="AD5" s="2"/>
      <c r="AE5" s="2"/>
      <c r="AF5" s="2"/>
      <c r="AG5" s="2"/>
      <c r="AH5" s="5"/>
      <c r="AI5" s="108">
        <f t="shared" si="0"/>
        <v>4055.3167420814484</v>
      </c>
      <c r="AJ5" s="105">
        <f t="shared" si="1"/>
        <v>21</v>
      </c>
      <c r="AK5" s="45" t="s">
        <v>179</v>
      </c>
      <c r="AL5" s="35" t="s">
        <v>180</v>
      </c>
    </row>
    <row r="6" spans="1:38" ht="12.75">
      <c r="A6" s="51">
        <v>4</v>
      </c>
      <c r="B6" s="71" t="s">
        <v>10</v>
      </c>
      <c r="C6" s="51">
        <v>1</v>
      </c>
      <c r="D6" s="11">
        <v>1</v>
      </c>
      <c r="E6" s="11">
        <v>1</v>
      </c>
      <c r="F6" s="11">
        <v>1</v>
      </c>
      <c r="G6" s="11">
        <v>1</v>
      </c>
      <c r="H6" s="11">
        <v>1</v>
      </c>
      <c r="I6" s="11">
        <v>1</v>
      </c>
      <c r="J6" s="11">
        <v>1</v>
      </c>
      <c r="K6" s="11">
        <v>1</v>
      </c>
      <c r="L6" s="11">
        <v>1</v>
      </c>
      <c r="M6" s="11"/>
      <c r="N6" s="11"/>
      <c r="O6" s="11">
        <v>1</v>
      </c>
      <c r="P6" s="11">
        <v>1</v>
      </c>
      <c r="Q6" s="11">
        <v>1</v>
      </c>
      <c r="R6" s="11">
        <v>1</v>
      </c>
      <c r="S6" s="11">
        <v>1</v>
      </c>
      <c r="T6" s="11">
        <v>1</v>
      </c>
      <c r="U6" s="11">
        <v>1</v>
      </c>
      <c r="V6" s="11">
        <v>1</v>
      </c>
      <c r="W6" s="11">
        <v>1</v>
      </c>
      <c r="X6" s="11">
        <v>1</v>
      </c>
      <c r="Y6" s="11">
        <v>1</v>
      </c>
      <c r="Z6" s="11">
        <v>1</v>
      </c>
      <c r="AA6" s="2"/>
      <c r="AB6" s="2"/>
      <c r="AC6" s="2"/>
      <c r="AD6" s="2"/>
      <c r="AE6" s="2"/>
      <c r="AF6" s="2"/>
      <c r="AG6" s="2"/>
      <c r="AH6" s="5"/>
      <c r="AI6" s="108">
        <f t="shared" si="0"/>
        <v>4388.650075414782</v>
      </c>
      <c r="AJ6" s="105">
        <f t="shared" si="1"/>
        <v>22</v>
      </c>
      <c r="AK6" s="45" t="s">
        <v>181</v>
      </c>
      <c r="AL6" s="35" t="s">
        <v>180</v>
      </c>
    </row>
    <row r="7" spans="1:36" ht="12.75">
      <c r="A7" s="51">
        <v>5</v>
      </c>
      <c r="B7" s="71" t="s">
        <v>156</v>
      </c>
      <c r="C7" s="51">
        <v>1</v>
      </c>
      <c r="D7" s="11">
        <v>1</v>
      </c>
      <c r="E7" s="11">
        <v>1</v>
      </c>
      <c r="F7" s="11"/>
      <c r="G7" s="11">
        <v>1</v>
      </c>
      <c r="H7" s="11">
        <v>1</v>
      </c>
      <c r="I7" s="11">
        <v>1</v>
      </c>
      <c r="J7" s="11">
        <v>1</v>
      </c>
      <c r="K7" s="11">
        <v>1</v>
      </c>
      <c r="L7" s="11">
        <v>1</v>
      </c>
      <c r="M7" s="11"/>
      <c r="N7" s="11"/>
      <c r="O7" s="11">
        <v>1</v>
      </c>
      <c r="P7" s="11">
        <v>1</v>
      </c>
      <c r="Q7" s="11"/>
      <c r="R7" s="11"/>
      <c r="S7" s="11">
        <v>1</v>
      </c>
      <c r="T7" s="11">
        <v>1</v>
      </c>
      <c r="U7" s="11"/>
      <c r="V7" s="11"/>
      <c r="W7" s="11">
        <v>1</v>
      </c>
      <c r="X7" s="11">
        <v>1</v>
      </c>
      <c r="Y7" s="11"/>
      <c r="Z7" s="11"/>
      <c r="AA7" s="2"/>
      <c r="AB7" s="2"/>
      <c r="AC7" s="2"/>
      <c r="AD7" s="2"/>
      <c r="AE7" s="2"/>
      <c r="AF7" s="2"/>
      <c r="AG7" s="2"/>
      <c r="AH7" s="5"/>
      <c r="AI7" s="108">
        <f t="shared" si="0"/>
        <v>1971.9834087481145</v>
      </c>
      <c r="AJ7" s="105">
        <f t="shared" si="1"/>
        <v>15</v>
      </c>
    </row>
    <row r="8" spans="1:36" ht="12.75">
      <c r="A8" s="51">
        <v>6</v>
      </c>
      <c r="B8" s="71" t="s">
        <v>6</v>
      </c>
      <c r="C8" s="51">
        <v>1</v>
      </c>
      <c r="D8" s="11">
        <v>1</v>
      </c>
      <c r="E8" s="11">
        <v>1</v>
      </c>
      <c r="F8" s="11">
        <v>1</v>
      </c>
      <c r="G8" s="11">
        <v>1</v>
      </c>
      <c r="H8" s="11">
        <v>1</v>
      </c>
      <c r="I8" s="11"/>
      <c r="J8" s="11"/>
      <c r="K8" s="11">
        <v>1</v>
      </c>
      <c r="L8" s="11"/>
      <c r="M8" s="11"/>
      <c r="N8" s="11"/>
      <c r="O8" s="11">
        <v>1</v>
      </c>
      <c r="P8" s="11">
        <v>1</v>
      </c>
      <c r="Q8" s="11"/>
      <c r="R8" s="11"/>
      <c r="S8" s="11">
        <v>1</v>
      </c>
      <c r="T8" s="11">
        <v>1</v>
      </c>
      <c r="U8" s="11"/>
      <c r="V8" s="11"/>
      <c r="W8" s="11">
        <v>1</v>
      </c>
      <c r="X8" s="11">
        <v>1</v>
      </c>
      <c r="Y8" s="11"/>
      <c r="Z8" s="11"/>
      <c r="AA8" s="2"/>
      <c r="AB8" s="2"/>
      <c r="AC8" s="2"/>
      <c r="AD8" s="2"/>
      <c r="AE8" s="2"/>
      <c r="AF8" s="2"/>
      <c r="AG8" s="2"/>
      <c r="AH8" s="5"/>
      <c r="AI8" s="108">
        <f t="shared" si="0"/>
        <v>1388.6500754147812</v>
      </c>
      <c r="AJ8" s="105">
        <f t="shared" si="1"/>
        <v>13</v>
      </c>
    </row>
    <row r="9" spans="1:36" ht="12.75">
      <c r="A9" s="51">
        <v>7</v>
      </c>
      <c r="B9" s="71" t="s">
        <v>4</v>
      </c>
      <c r="C9" s="51">
        <v>1</v>
      </c>
      <c r="D9" s="11">
        <v>1</v>
      </c>
      <c r="E9" s="11">
        <v>1</v>
      </c>
      <c r="F9" s="11"/>
      <c r="G9" s="11">
        <v>1</v>
      </c>
      <c r="H9" s="11">
        <v>1</v>
      </c>
      <c r="I9" s="11"/>
      <c r="J9" s="11"/>
      <c r="K9" s="11">
        <v>1</v>
      </c>
      <c r="L9" s="11"/>
      <c r="M9" s="11"/>
      <c r="N9" s="11"/>
      <c r="O9" s="11">
        <v>1</v>
      </c>
      <c r="P9" s="11">
        <v>1</v>
      </c>
      <c r="Q9" s="11"/>
      <c r="R9" s="11"/>
      <c r="S9" s="11">
        <v>1</v>
      </c>
      <c r="T9" s="11">
        <v>1</v>
      </c>
      <c r="U9" s="11"/>
      <c r="V9" s="11"/>
      <c r="W9" s="11">
        <v>1</v>
      </c>
      <c r="X9" s="11">
        <v>1</v>
      </c>
      <c r="Y9" s="11"/>
      <c r="Z9" s="11"/>
      <c r="AA9" s="2"/>
      <c r="AB9" s="2"/>
      <c r="AC9" s="2"/>
      <c r="AD9" s="2"/>
      <c r="AE9" s="2"/>
      <c r="AF9" s="2"/>
      <c r="AG9" s="2"/>
      <c r="AH9" s="5"/>
      <c r="AI9" s="108">
        <f t="shared" si="0"/>
        <v>1138.6500754147814</v>
      </c>
      <c r="AJ9" s="105">
        <f t="shared" si="1"/>
        <v>12</v>
      </c>
    </row>
    <row r="10" spans="1:36" ht="12.75">
      <c r="A10" s="51">
        <v>7</v>
      </c>
      <c r="B10" s="71" t="s">
        <v>18</v>
      </c>
      <c r="C10" s="51">
        <v>1</v>
      </c>
      <c r="D10" s="11">
        <v>1</v>
      </c>
      <c r="E10" s="11">
        <v>1</v>
      </c>
      <c r="F10" s="11"/>
      <c r="G10" s="11">
        <v>1</v>
      </c>
      <c r="H10" s="11">
        <v>1</v>
      </c>
      <c r="I10" s="11"/>
      <c r="J10" s="11"/>
      <c r="K10" s="11">
        <v>1</v>
      </c>
      <c r="L10" s="11"/>
      <c r="M10" s="11"/>
      <c r="N10" s="11"/>
      <c r="O10" s="11">
        <v>1</v>
      </c>
      <c r="P10" s="11">
        <v>1</v>
      </c>
      <c r="Q10" s="11"/>
      <c r="R10" s="11"/>
      <c r="S10" s="11">
        <v>1</v>
      </c>
      <c r="T10" s="11">
        <v>1</v>
      </c>
      <c r="U10" s="11"/>
      <c r="V10" s="11"/>
      <c r="W10" s="11">
        <v>1</v>
      </c>
      <c r="X10" s="11">
        <v>1</v>
      </c>
      <c r="Y10" s="11"/>
      <c r="Z10" s="11"/>
      <c r="AA10" s="2"/>
      <c r="AB10" s="2"/>
      <c r="AC10" s="2"/>
      <c r="AD10" s="2"/>
      <c r="AE10" s="2"/>
      <c r="AF10" s="2"/>
      <c r="AG10" s="2"/>
      <c r="AH10" s="5"/>
      <c r="AI10" s="108">
        <f t="shared" si="0"/>
        <v>1138.6500754147814</v>
      </c>
      <c r="AJ10" s="105">
        <f t="shared" si="1"/>
        <v>12</v>
      </c>
    </row>
    <row r="11" spans="1:36" ht="12.75">
      <c r="A11" s="51">
        <v>9</v>
      </c>
      <c r="B11" s="71" t="s">
        <v>19</v>
      </c>
      <c r="C11" s="51">
        <v>1</v>
      </c>
      <c r="D11" s="11">
        <v>1</v>
      </c>
      <c r="E11" s="11"/>
      <c r="F11" s="11"/>
      <c r="G11" s="11">
        <v>1</v>
      </c>
      <c r="H11" s="11">
        <v>1</v>
      </c>
      <c r="I11" s="11"/>
      <c r="J11" s="11"/>
      <c r="K11" s="11">
        <v>1</v>
      </c>
      <c r="L11" s="11"/>
      <c r="M11" s="11"/>
      <c r="N11" s="11"/>
      <c r="O11" s="11">
        <v>1</v>
      </c>
      <c r="P11" s="11">
        <v>1</v>
      </c>
      <c r="Q11" s="11"/>
      <c r="R11" s="11"/>
      <c r="S11" s="11">
        <v>1</v>
      </c>
      <c r="T11" s="11"/>
      <c r="U11" s="11"/>
      <c r="V11" s="11"/>
      <c r="W11" s="11">
        <v>1</v>
      </c>
      <c r="X11" s="11"/>
      <c r="Y11" s="11"/>
      <c r="Z11" s="11"/>
      <c r="AA11" s="2"/>
      <c r="AB11" s="2"/>
      <c r="AC11" s="2"/>
      <c r="AD11" s="2"/>
      <c r="AE11" s="2"/>
      <c r="AF11" s="2"/>
      <c r="AG11" s="2"/>
      <c r="AH11" s="5"/>
      <c r="AI11" s="108">
        <f t="shared" si="0"/>
        <v>710.0786468433528</v>
      </c>
      <c r="AJ11" s="105">
        <f t="shared" si="1"/>
        <v>9</v>
      </c>
    </row>
    <row r="12" spans="1:36" ht="12.75">
      <c r="A12" s="51">
        <v>10</v>
      </c>
      <c r="B12" s="71" t="s">
        <v>17</v>
      </c>
      <c r="C12" s="51">
        <v>1</v>
      </c>
      <c r="D12" s="11">
        <v>1</v>
      </c>
      <c r="E12" s="11"/>
      <c r="F12" s="11"/>
      <c r="G12" s="11">
        <v>1</v>
      </c>
      <c r="H12" s="11"/>
      <c r="I12" s="11"/>
      <c r="J12" s="11"/>
      <c r="K12" s="11">
        <v>1</v>
      </c>
      <c r="L12" s="11"/>
      <c r="M12" s="11"/>
      <c r="N12" s="11"/>
      <c r="O12" s="11">
        <v>1</v>
      </c>
      <c r="P12" s="11">
        <v>1</v>
      </c>
      <c r="Q12" s="11"/>
      <c r="R12" s="11"/>
      <c r="S12" s="11">
        <v>1</v>
      </c>
      <c r="T12" s="11"/>
      <c r="U12" s="11"/>
      <c r="V12" s="11"/>
      <c r="W12" s="11">
        <v>1</v>
      </c>
      <c r="X12" s="11"/>
      <c r="Y12" s="11"/>
      <c r="Z12" s="11"/>
      <c r="AA12" s="2"/>
      <c r="AB12" s="2"/>
      <c r="AC12" s="2"/>
      <c r="AD12" s="2"/>
      <c r="AE12" s="2"/>
      <c r="AF12" s="2"/>
      <c r="AG12" s="2"/>
      <c r="AH12" s="5"/>
      <c r="AI12" s="108">
        <f t="shared" si="0"/>
        <v>585.0786468433528</v>
      </c>
      <c r="AJ12" s="105">
        <f t="shared" si="1"/>
        <v>8</v>
      </c>
    </row>
    <row r="13" spans="1:36" ht="12.75">
      <c r="A13" s="51">
        <v>11</v>
      </c>
      <c r="B13" s="71" t="s">
        <v>5</v>
      </c>
      <c r="C13" s="51">
        <v>1</v>
      </c>
      <c r="D13" s="11">
        <v>1</v>
      </c>
      <c r="E13" s="11"/>
      <c r="F13" s="11"/>
      <c r="G13" s="11">
        <v>1</v>
      </c>
      <c r="H13" s="11"/>
      <c r="I13" s="11"/>
      <c r="J13" s="11"/>
      <c r="K13" s="11">
        <v>1</v>
      </c>
      <c r="L13" s="11"/>
      <c r="M13" s="11"/>
      <c r="N13" s="11"/>
      <c r="O13" s="11">
        <v>1</v>
      </c>
      <c r="P13" s="11"/>
      <c r="Q13" s="11"/>
      <c r="R13" s="11"/>
      <c r="S13" s="11">
        <v>1</v>
      </c>
      <c r="T13" s="11"/>
      <c r="U13" s="11"/>
      <c r="V13" s="11"/>
      <c r="W13" s="11">
        <v>1</v>
      </c>
      <c r="X13" s="11"/>
      <c r="Y13" s="11"/>
      <c r="Z13" s="11"/>
      <c r="AA13" s="2"/>
      <c r="AB13" s="2"/>
      <c r="AC13" s="2"/>
      <c r="AD13" s="2"/>
      <c r="AE13" s="2"/>
      <c r="AF13" s="2"/>
      <c r="AG13" s="2"/>
      <c r="AH13" s="5"/>
      <c r="AI13" s="108">
        <f t="shared" si="0"/>
        <v>485.0786468433527</v>
      </c>
      <c r="AJ13" s="105">
        <f t="shared" si="1"/>
        <v>7</v>
      </c>
    </row>
    <row r="14" spans="1:36" ht="12.75">
      <c r="A14" s="51">
        <v>11</v>
      </c>
      <c r="B14" s="71" t="s">
        <v>13</v>
      </c>
      <c r="C14" s="51">
        <v>1</v>
      </c>
      <c r="D14" s="11">
        <v>1</v>
      </c>
      <c r="E14" s="11"/>
      <c r="F14" s="11"/>
      <c r="G14" s="11">
        <v>1</v>
      </c>
      <c r="H14" s="11"/>
      <c r="I14" s="11"/>
      <c r="J14" s="11"/>
      <c r="K14" s="11">
        <v>1</v>
      </c>
      <c r="L14" s="11"/>
      <c r="M14" s="11"/>
      <c r="N14" s="11"/>
      <c r="O14" s="11">
        <v>1</v>
      </c>
      <c r="P14" s="11"/>
      <c r="Q14" s="11"/>
      <c r="R14" s="11"/>
      <c r="S14" s="11">
        <v>1</v>
      </c>
      <c r="T14" s="11"/>
      <c r="U14" s="11"/>
      <c r="V14" s="11"/>
      <c r="W14" s="11">
        <v>1</v>
      </c>
      <c r="X14" s="11"/>
      <c r="Y14" s="11"/>
      <c r="Z14" s="11"/>
      <c r="AA14" s="2"/>
      <c r="AB14" s="2"/>
      <c r="AC14" s="2"/>
      <c r="AD14" s="2"/>
      <c r="AE14" s="2"/>
      <c r="AF14" s="2"/>
      <c r="AG14" s="2"/>
      <c r="AH14" s="5"/>
      <c r="AI14" s="108">
        <f t="shared" si="0"/>
        <v>485.0786468433527</v>
      </c>
      <c r="AJ14" s="105">
        <f t="shared" si="1"/>
        <v>7</v>
      </c>
    </row>
    <row r="15" spans="1:36" ht="12.75">
      <c r="A15" s="51">
        <v>11</v>
      </c>
      <c r="B15" s="71" t="s">
        <v>158</v>
      </c>
      <c r="C15" s="51">
        <v>1</v>
      </c>
      <c r="D15" s="11">
        <v>1</v>
      </c>
      <c r="E15" s="11"/>
      <c r="F15" s="11"/>
      <c r="G15" s="11">
        <v>1</v>
      </c>
      <c r="H15" s="11"/>
      <c r="I15" s="11"/>
      <c r="J15" s="11"/>
      <c r="K15" s="11">
        <v>1</v>
      </c>
      <c r="L15" s="11"/>
      <c r="M15" s="11"/>
      <c r="N15" s="11"/>
      <c r="O15" s="11">
        <v>1</v>
      </c>
      <c r="P15" s="11"/>
      <c r="Q15" s="11"/>
      <c r="R15" s="11"/>
      <c r="S15" s="11">
        <v>1</v>
      </c>
      <c r="T15" s="11"/>
      <c r="U15" s="11"/>
      <c r="V15" s="11"/>
      <c r="W15" s="11">
        <v>1</v>
      </c>
      <c r="X15" s="11"/>
      <c r="Y15" s="11"/>
      <c r="Z15" s="11"/>
      <c r="AA15" s="2"/>
      <c r="AB15" s="2"/>
      <c r="AC15" s="2"/>
      <c r="AD15" s="2"/>
      <c r="AE15" s="2"/>
      <c r="AF15" s="2"/>
      <c r="AG15" s="2"/>
      <c r="AH15" s="5"/>
      <c r="AI15" s="108">
        <f t="shared" si="0"/>
        <v>485.0786468433527</v>
      </c>
      <c r="AJ15" s="105">
        <f t="shared" si="1"/>
        <v>7</v>
      </c>
    </row>
    <row r="16" spans="1:36" ht="12.75">
      <c r="A16" s="51">
        <v>14</v>
      </c>
      <c r="B16" s="71" t="s">
        <v>16</v>
      </c>
      <c r="C16" s="51">
        <v>1</v>
      </c>
      <c r="D16" s="11"/>
      <c r="E16" s="11"/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>
        <v>1</v>
      </c>
      <c r="P16" s="11">
        <v>1</v>
      </c>
      <c r="Q16" s="11"/>
      <c r="R16" s="11"/>
      <c r="S16" s="11">
        <v>1</v>
      </c>
      <c r="T16" s="11"/>
      <c r="U16" s="11"/>
      <c r="V16" s="11"/>
      <c r="W16" s="11"/>
      <c r="X16" s="11"/>
      <c r="Y16" s="11"/>
      <c r="Z16" s="11"/>
      <c r="AA16" s="2"/>
      <c r="AB16" s="2"/>
      <c r="AC16" s="2"/>
      <c r="AD16" s="2"/>
      <c r="AE16" s="2"/>
      <c r="AF16" s="2"/>
      <c r="AG16" s="2"/>
      <c r="AH16" s="5"/>
      <c r="AI16" s="108">
        <f t="shared" si="0"/>
        <v>347.8991596638656</v>
      </c>
      <c r="AJ16" s="105">
        <f t="shared" si="1"/>
        <v>5</v>
      </c>
    </row>
    <row r="17" spans="1:36" ht="12.75">
      <c r="A17" s="51">
        <v>15</v>
      </c>
      <c r="B17" s="71" t="s">
        <v>15</v>
      </c>
      <c r="C17" s="51">
        <v>1</v>
      </c>
      <c r="D17" s="11">
        <v>1</v>
      </c>
      <c r="E17" s="11"/>
      <c r="F17" s="11"/>
      <c r="G17" s="11">
        <v>1</v>
      </c>
      <c r="H17" s="11"/>
      <c r="I17" s="11"/>
      <c r="J17" s="11"/>
      <c r="K17" s="11">
        <v>1</v>
      </c>
      <c r="L17" s="11"/>
      <c r="M17" s="11"/>
      <c r="N17" s="11"/>
      <c r="O17" s="11">
        <v>1</v>
      </c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2"/>
      <c r="AB17" s="2"/>
      <c r="AC17" s="2"/>
      <c r="AD17" s="2"/>
      <c r="AE17" s="2"/>
      <c r="AF17" s="2"/>
      <c r="AG17" s="2"/>
      <c r="AH17" s="5"/>
      <c r="AI17" s="108">
        <f t="shared" si="0"/>
        <v>330.31674208144796</v>
      </c>
      <c r="AJ17" s="105">
        <f t="shared" si="1"/>
        <v>5</v>
      </c>
    </row>
    <row r="18" spans="1:36" ht="12.75">
      <c r="A18" s="51">
        <v>16</v>
      </c>
      <c r="B18" s="71" t="s">
        <v>11</v>
      </c>
      <c r="C18" s="51">
        <v>1</v>
      </c>
      <c r="D18" s="11"/>
      <c r="E18" s="11"/>
      <c r="F18" s="11"/>
      <c r="G18" s="11">
        <v>1</v>
      </c>
      <c r="H18" s="11"/>
      <c r="I18" s="11"/>
      <c r="J18" s="11"/>
      <c r="K18" s="11"/>
      <c r="L18" s="11"/>
      <c r="M18" s="11"/>
      <c r="N18" s="11"/>
      <c r="O18" s="11">
        <v>1</v>
      </c>
      <c r="P18" s="11"/>
      <c r="Q18" s="11"/>
      <c r="R18" s="11"/>
      <c r="S18" s="11">
        <v>1</v>
      </c>
      <c r="T18" s="11"/>
      <c r="U18" s="11"/>
      <c r="V18" s="11"/>
      <c r="W18" s="11"/>
      <c r="X18" s="11"/>
      <c r="Y18" s="11"/>
      <c r="Z18" s="11"/>
      <c r="AA18" s="2"/>
      <c r="AB18" s="2"/>
      <c r="AC18" s="2"/>
      <c r="AD18" s="2"/>
      <c r="AE18" s="2"/>
      <c r="AF18" s="2"/>
      <c r="AG18" s="2"/>
      <c r="AH18" s="5"/>
      <c r="AI18" s="108">
        <f t="shared" si="0"/>
        <v>247.89915966386553</v>
      </c>
      <c r="AJ18" s="105">
        <f t="shared" si="1"/>
        <v>4</v>
      </c>
    </row>
    <row r="19" spans="1:36" ht="12.75">
      <c r="A19" s="51">
        <v>17</v>
      </c>
      <c r="B19" s="71" t="s">
        <v>14</v>
      </c>
      <c r="C19" s="51">
        <v>1</v>
      </c>
      <c r="D19" s="11"/>
      <c r="E19" s="11"/>
      <c r="F19" s="11"/>
      <c r="G19" s="11">
        <v>1</v>
      </c>
      <c r="H19" s="11"/>
      <c r="I19" s="11"/>
      <c r="J19" s="11"/>
      <c r="K19" s="11"/>
      <c r="L19" s="11"/>
      <c r="M19" s="11"/>
      <c r="N19" s="11"/>
      <c r="O19" s="11">
        <v>1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"/>
      <c r="AB19" s="2"/>
      <c r="AC19" s="2"/>
      <c r="AD19" s="2"/>
      <c r="AE19" s="2"/>
      <c r="AF19" s="2"/>
      <c r="AG19" s="2"/>
      <c r="AH19" s="5"/>
      <c r="AI19" s="108">
        <f t="shared" si="0"/>
        <v>176.47058823529412</v>
      </c>
      <c r="AJ19" s="105">
        <f t="shared" si="1"/>
        <v>3</v>
      </c>
    </row>
    <row r="20" spans="1:36" ht="12.75">
      <c r="A20" s="51">
        <v>18</v>
      </c>
      <c r="B20" s="71" t="s">
        <v>159</v>
      </c>
      <c r="C20" s="51"/>
      <c r="D20" s="11"/>
      <c r="E20" s="11"/>
      <c r="F20" s="11"/>
      <c r="G20" s="11">
        <v>1</v>
      </c>
      <c r="H20" s="11"/>
      <c r="I20" s="11"/>
      <c r="J20" s="11"/>
      <c r="K20" s="11"/>
      <c r="L20" s="11"/>
      <c r="M20" s="11"/>
      <c r="N20" s="11"/>
      <c r="O20" s="11">
        <v>1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2"/>
      <c r="AB20" s="2"/>
      <c r="AC20" s="2"/>
      <c r="AD20" s="2"/>
      <c r="AE20" s="2"/>
      <c r="AF20" s="2"/>
      <c r="AG20" s="2"/>
      <c r="AH20" s="5"/>
      <c r="AI20" s="108">
        <f t="shared" si="0"/>
        <v>117.6470588235294</v>
      </c>
      <c r="AJ20" s="105">
        <f t="shared" si="1"/>
        <v>2</v>
      </c>
    </row>
    <row r="21" spans="1:36" ht="13.5" thickBot="1">
      <c r="A21" s="65">
        <v>19</v>
      </c>
      <c r="B21" s="73" t="s">
        <v>7</v>
      </c>
      <c r="C21" s="65">
        <v>1</v>
      </c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1"/>
      <c r="AB21" s="61"/>
      <c r="AC21" s="61"/>
      <c r="AD21" s="61"/>
      <c r="AE21" s="61"/>
      <c r="AF21" s="61"/>
      <c r="AG21" s="61"/>
      <c r="AH21" s="79"/>
      <c r="AI21" s="109">
        <f t="shared" si="0"/>
        <v>58.8235294117647</v>
      </c>
      <c r="AJ21" s="107">
        <f t="shared" si="1"/>
        <v>1</v>
      </c>
    </row>
    <row r="22" spans="1:36" ht="12.75" hidden="1">
      <c r="A22" s="37"/>
      <c r="B22" s="103"/>
      <c r="C22" s="80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4"/>
      <c r="AB22" s="4"/>
      <c r="AC22" s="4"/>
      <c r="AD22" s="4"/>
      <c r="AE22" s="4"/>
      <c r="AF22" s="4"/>
      <c r="AG22" s="4"/>
      <c r="AH22" s="56"/>
      <c r="AI22" s="104">
        <f t="shared" si="0"/>
        <v>0</v>
      </c>
      <c r="AJ22" s="4">
        <f t="shared" si="1"/>
        <v>0</v>
      </c>
    </row>
    <row r="23" spans="1:36" ht="12.75" hidden="1">
      <c r="A23" s="37"/>
      <c r="B23" s="12"/>
      <c r="C23" s="46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2"/>
      <c r="AB23" s="2"/>
      <c r="AC23" s="2"/>
      <c r="AD23" s="2"/>
      <c r="AE23" s="2"/>
      <c r="AF23" s="2"/>
      <c r="AG23" s="2"/>
      <c r="AH23" s="5"/>
      <c r="AI23" s="10">
        <f t="shared" si="0"/>
        <v>0</v>
      </c>
      <c r="AJ23" s="2">
        <f t="shared" si="1"/>
        <v>0</v>
      </c>
    </row>
    <row r="24" spans="1:36" ht="12.75" hidden="1">
      <c r="A24" s="34"/>
      <c r="B24" s="12"/>
      <c r="C24" s="46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"/>
      <c r="AB24" s="2"/>
      <c r="AC24" s="2"/>
      <c r="AD24" s="2"/>
      <c r="AE24" s="2"/>
      <c r="AF24" s="2"/>
      <c r="AG24" s="2"/>
      <c r="AH24" s="5"/>
      <c r="AI24" s="10">
        <f t="shared" si="0"/>
        <v>0</v>
      </c>
      <c r="AJ24" s="2">
        <f t="shared" si="1"/>
        <v>0</v>
      </c>
    </row>
    <row r="25" spans="1:36" ht="12.75" hidden="1">
      <c r="A25" s="37"/>
      <c r="B25" s="12"/>
      <c r="C25" s="46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2"/>
      <c r="AB25" s="2"/>
      <c r="AC25" s="2"/>
      <c r="AD25" s="2"/>
      <c r="AE25" s="2"/>
      <c r="AF25" s="2"/>
      <c r="AG25" s="2"/>
      <c r="AH25" s="5"/>
      <c r="AI25" s="10">
        <f t="shared" si="0"/>
        <v>0</v>
      </c>
      <c r="AJ25" s="2">
        <f t="shared" si="1"/>
        <v>0</v>
      </c>
    </row>
    <row r="26" spans="1:36" ht="12.75" hidden="1">
      <c r="A26" s="34"/>
      <c r="B26" s="9"/>
      <c r="C26" s="46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2"/>
      <c r="AB26" s="2"/>
      <c r="AC26" s="2"/>
      <c r="AD26" s="2"/>
      <c r="AE26" s="2"/>
      <c r="AF26" s="2"/>
      <c r="AG26" s="2"/>
      <c r="AH26" s="5"/>
      <c r="AI26" s="10">
        <f t="shared" si="0"/>
        <v>0</v>
      </c>
      <c r="AJ26" s="2">
        <f aca="true" t="shared" si="2" ref="AJ26:AJ62">SUM(C26:AH26)</f>
        <v>0</v>
      </c>
    </row>
    <row r="27" spans="1:36" ht="12.75" hidden="1">
      <c r="A27" s="34"/>
      <c r="B27" s="9"/>
      <c r="C27" s="46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2"/>
      <c r="AB27" s="2"/>
      <c r="AC27" s="2"/>
      <c r="AD27" s="2"/>
      <c r="AE27" s="2"/>
      <c r="AF27" s="2"/>
      <c r="AG27" s="2"/>
      <c r="AH27" s="5"/>
      <c r="AI27" s="10">
        <f t="shared" si="0"/>
        <v>0</v>
      </c>
      <c r="AJ27" s="2">
        <f t="shared" si="2"/>
        <v>0</v>
      </c>
    </row>
    <row r="28" spans="1:36" ht="12.75" hidden="1">
      <c r="A28" s="34"/>
      <c r="B28" s="9"/>
      <c r="C28" s="46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"/>
      <c r="AB28" s="2"/>
      <c r="AC28" s="2"/>
      <c r="AD28" s="2"/>
      <c r="AE28" s="2"/>
      <c r="AF28" s="2"/>
      <c r="AG28" s="2"/>
      <c r="AH28" s="5"/>
      <c r="AI28" s="10">
        <f t="shared" si="0"/>
        <v>0</v>
      </c>
      <c r="AJ28" s="2">
        <f t="shared" si="2"/>
        <v>0</v>
      </c>
    </row>
    <row r="29" spans="1:36" ht="12.75" hidden="1">
      <c r="A29" s="34"/>
      <c r="B29" s="9"/>
      <c r="C29" s="46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2"/>
      <c r="AB29" s="2"/>
      <c r="AC29" s="2"/>
      <c r="AD29" s="2"/>
      <c r="AE29" s="2"/>
      <c r="AF29" s="2"/>
      <c r="AG29" s="2"/>
      <c r="AH29" s="5"/>
      <c r="AI29" s="10">
        <f t="shared" si="0"/>
        <v>0</v>
      </c>
      <c r="AJ29" s="2">
        <f t="shared" si="2"/>
        <v>0</v>
      </c>
    </row>
    <row r="30" spans="1:36" ht="12.75" hidden="1">
      <c r="A30" s="34"/>
      <c r="B30" s="9"/>
      <c r="C30" s="46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2"/>
      <c r="AB30" s="2"/>
      <c r="AC30" s="2"/>
      <c r="AD30" s="2"/>
      <c r="AE30" s="2"/>
      <c r="AF30" s="2"/>
      <c r="AG30" s="2"/>
      <c r="AH30" s="5"/>
      <c r="AI30" s="10">
        <f t="shared" si="0"/>
        <v>0</v>
      </c>
      <c r="AJ30" s="2">
        <f t="shared" si="2"/>
        <v>0</v>
      </c>
    </row>
    <row r="31" spans="1:36" ht="12.75" hidden="1">
      <c r="A31" s="34"/>
      <c r="B31" s="9"/>
      <c r="C31" s="46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2"/>
      <c r="AB31" s="2"/>
      <c r="AC31" s="2"/>
      <c r="AD31" s="2"/>
      <c r="AE31" s="2"/>
      <c r="AF31" s="2"/>
      <c r="AG31" s="2"/>
      <c r="AH31" s="5"/>
      <c r="AI31" s="10">
        <f t="shared" si="0"/>
        <v>0</v>
      </c>
      <c r="AJ31" s="2">
        <f t="shared" si="2"/>
        <v>0</v>
      </c>
    </row>
    <row r="32" spans="1:36" ht="12.75" hidden="1">
      <c r="A32" s="34"/>
      <c r="B32" s="9"/>
      <c r="C32" s="4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2"/>
      <c r="AB32" s="2"/>
      <c r="AC32" s="2"/>
      <c r="AD32" s="2"/>
      <c r="AE32" s="2"/>
      <c r="AF32" s="2"/>
      <c r="AG32" s="2"/>
      <c r="AH32" s="5"/>
      <c r="AI32" s="10">
        <f t="shared" si="0"/>
        <v>0</v>
      </c>
      <c r="AJ32" s="2">
        <f t="shared" si="2"/>
        <v>0</v>
      </c>
    </row>
    <row r="33" spans="1:36" ht="12.75" hidden="1">
      <c r="A33" s="34"/>
      <c r="B33" s="9"/>
      <c r="C33" s="4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"/>
      <c r="AB33" s="2"/>
      <c r="AC33" s="2"/>
      <c r="AD33" s="2"/>
      <c r="AE33" s="2"/>
      <c r="AF33" s="2"/>
      <c r="AG33" s="2"/>
      <c r="AH33" s="5"/>
      <c r="AI33" s="10">
        <f t="shared" si="0"/>
        <v>0</v>
      </c>
      <c r="AJ33" s="2">
        <f t="shared" si="2"/>
        <v>0</v>
      </c>
    </row>
    <row r="34" spans="1:36" ht="12.75" hidden="1">
      <c r="A34" s="34"/>
      <c r="B34" s="9"/>
      <c r="C34" s="4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2"/>
      <c r="AB34" s="2"/>
      <c r="AC34" s="2"/>
      <c r="AD34" s="2"/>
      <c r="AE34" s="2"/>
      <c r="AF34" s="2"/>
      <c r="AG34" s="2"/>
      <c r="AH34" s="5"/>
      <c r="AI34" s="10">
        <f t="shared" si="0"/>
        <v>0</v>
      </c>
      <c r="AJ34" s="2">
        <f t="shared" si="2"/>
        <v>0</v>
      </c>
    </row>
    <row r="35" spans="1:36" ht="12.75" hidden="1">
      <c r="A35" s="34"/>
      <c r="B35" s="9"/>
      <c r="C35" s="4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"/>
      <c r="AB35" s="2"/>
      <c r="AC35" s="2"/>
      <c r="AD35" s="2"/>
      <c r="AE35" s="2"/>
      <c r="AF35" s="2"/>
      <c r="AG35" s="2"/>
      <c r="AH35" s="5"/>
      <c r="AI35" s="10">
        <f t="shared" si="0"/>
        <v>0</v>
      </c>
      <c r="AJ35" s="2">
        <f t="shared" si="2"/>
        <v>0</v>
      </c>
    </row>
    <row r="36" spans="1:36" ht="12.75" hidden="1">
      <c r="A36" s="34"/>
      <c r="B36" s="9"/>
      <c r="C36" s="4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2"/>
      <c r="AB36" s="2"/>
      <c r="AC36" s="2"/>
      <c r="AD36" s="2"/>
      <c r="AE36" s="2"/>
      <c r="AF36" s="2"/>
      <c r="AG36" s="2"/>
      <c r="AH36" s="5"/>
      <c r="AI36" s="10">
        <f t="shared" si="0"/>
        <v>0</v>
      </c>
      <c r="AJ36" s="2">
        <f t="shared" si="2"/>
        <v>0</v>
      </c>
    </row>
    <row r="37" spans="1:36" ht="12.75" hidden="1">
      <c r="A37" s="34"/>
      <c r="B37" s="9"/>
      <c r="C37" s="4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"/>
      <c r="AB37" s="2"/>
      <c r="AC37" s="2"/>
      <c r="AD37" s="2"/>
      <c r="AE37" s="2"/>
      <c r="AF37" s="2"/>
      <c r="AG37" s="2"/>
      <c r="AH37" s="5"/>
      <c r="AI37" s="10">
        <f t="shared" si="0"/>
        <v>0</v>
      </c>
      <c r="AJ37" s="2">
        <f t="shared" si="2"/>
        <v>0</v>
      </c>
    </row>
    <row r="38" spans="1:36" ht="12.75" hidden="1">
      <c r="A38" s="34"/>
      <c r="B38" s="9"/>
      <c r="C38" s="4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"/>
      <c r="AB38" s="2"/>
      <c r="AC38" s="2"/>
      <c r="AD38" s="2"/>
      <c r="AE38" s="2"/>
      <c r="AF38" s="2"/>
      <c r="AG38" s="2"/>
      <c r="AH38" s="5"/>
      <c r="AI38" s="10">
        <f t="shared" si="0"/>
        <v>0</v>
      </c>
      <c r="AJ38" s="2">
        <f t="shared" si="2"/>
        <v>0</v>
      </c>
    </row>
    <row r="39" spans="1:36" ht="12.75" hidden="1">
      <c r="A39" s="34"/>
      <c r="B39" s="9"/>
      <c r="C39" s="4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2"/>
      <c r="AB39" s="2"/>
      <c r="AC39" s="2"/>
      <c r="AD39" s="2"/>
      <c r="AE39" s="2"/>
      <c r="AF39" s="2"/>
      <c r="AG39" s="2"/>
      <c r="AH39" s="5"/>
      <c r="AI39" s="10">
        <f t="shared" si="0"/>
        <v>0</v>
      </c>
      <c r="AJ39" s="2">
        <f t="shared" si="2"/>
        <v>0</v>
      </c>
    </row>
    <row r="40" spans="1:36" ht="12.75" hidden="1">
      <c r="A40" s="34"/>
      <c r="B40" s="9"/>
      <c r="C40" s="4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2"/>
      <c r="AB40" s="2"/>
      <c r="AC40" s="2"/>
      <c r="AD40" s="2"/>
      <c r="AE40" s="2"/>
      <c r="AF40" s="2"/>
      <c r="AG40" s="2"/>
      <c r="AH40" s="5"/>
      <c r="AI40" s="10">
        <f t="shared" si="0"/>
        <v>0</v>
      </c>
      <c r="AJ40" s="2">
        <f t="shared" si="2"/>
        <v>0</v>
      </c>
    </row>
    <row r="41" spans="1:36" ht="12.75" hidden="1">
      <c r="A41" s="34"/>
      <c r="B41" s="9"/>
      <c r="C41" s="4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"/>
      <c r="AB41" s="2"/>
      <c r="AC41" s="2"/>
      <c r="AD41" s="2"/>
      <c r="AE41" s="2"/>
      <c r="AF41" s="2"/>
      <c r="AG41" s="2"/>
      <c r="AH41" s="5"/>
      <c r="AI41" s="10">
        <f t="shared" si="0"/>
        <v>0</v>
      </c>
      <c r="AJ41" s="2">
        <f t="shared" si="2"/>
        <v>0</v>
      </c>
    </row>
    <row r="42" spans="1:36" ht="12.75" hidden="1">
      <c r="A42" s="34"/>
      <c r="B42" s="9"/>
      <c r="C42" s="46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"/>
      <c r="AB42" s="2"/>
      <c r="AC42" s="2"/>
      <c r="AD42" s="2"/>
      <c r="AE42" s="2"/>
      <c r="AF42" s="2"/>
      <c r="AG42" s="2"/>
      <c r="AH42" s="5"/>
      <c r="AI42" s="10">
        <f t="shared" si="0"/>
        <v>0</v>
      </c>
      <c r="AJ42" s="2">
        <f t="shared" si="2"/>
        <v>0</v>
      </c>
    </row>
    <row r="43" spans="1:36" ht="12.75" hidden="1">
      <c r="A43" s="34"/>
      <c r="B43" s="9"/>
      <c r="C43" s="4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2"/>
      <c r="AB43" s="2"/>
      <c r="AC43" s="2"/>
      <c r="AD43" s="2"/>
      <c r="AE43" s="2"/>
      <c r="AF43" s="2"/>
      <c r="AG43" s="2"/>
      <c r="AH43" s="5"/>
      <c r="AI43" s="10">
        <f t="shared" si="0"/>
        <v>0</v>
      </c>
      <c r="AJ43" s="2">
        <f t="shared" si="2"/>
        <v>0</v>
      </c>
    </row>
    <row r="44" spans="1:36" ht="12.75" hidden="1">
      <c r="A44" s="34"/>
      <c r="B44" s="9"/>
      <c r="C44" s="4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"/>
      <c r="AB44" s="2"/>
      <c r="AC44" s="2"/>
      <c r="AD44" s="2"/>
      <c r="AE44" s="2"/>
      <c r="AF44" s="2"/>
      <c r="AG44" s="2"/>
      <c r="AH44" s="5"/>
      <c r="AI44" s="10">
        <f t="shared" si="0"/>
        <v>0</v>
      </c>
      <c r="AJ44" s="2">
        <f t="shared" si="2"/>
        <v>0</v>
      </c>
    </row>
    <row r="45" spans="1:36" ht="12.75" hidden="1">
      <c r="A45" s="34"/>
      <c r="B45" s="9"/>
      <c r="C45" s="4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"/>
      <c r="AB45" s="2"/>
      <c r="AC45" s="2"/>
      <c r="AD45" s="2"/>
      <c r="AE45" s="2"/>
      <c r="AF45" s="2"/>
      <c r="AG45" s="2"/>
      <c r="AH45" s="5"/>
      <c r="AI45" s="10">
        <f t="shared" si="0"/>
        <v>0</v>
      </c>
      <c r="AJ45" s="2">
        <f t="shared" si="2"/>
        <v>0</v>
      </c>
    </row>
    <row r="46" spans="1:36" ht="12.75" hidden="1">
      <c r="A46" s="34"/>
      <c r="B46" s="7"/>
      <c r="C46" s="4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"/>
      <c r="AB46" s="2"/>
      <c r="AC46" s="2"/>
      <c r="AD46" s="2"/>
      <c r="AE46" s="2"/>
      <c r="AF46" s="2"/>
      <c r="AG46" s="2"/>
      <c r="AH46" s="5"/>
      <c r="AI46" s="10">
        <f aca="true" t="shared" si="3" ref="AI46:AI62">SUMPRODUCT(C46:AH46,$C$64:$AH$64)</f>
        <v>0</v>
      </c>
      <c r="AJ46" s="2">
        <f t="shared" si="2"/>
        <v>0</v>
      </c>
    </row>
    <row r="47" spans="1:36" ht="12.75" hidden="1">
      <c r="A47" s="34"/>
      <c r="B47" s="7"/>
      <c r="C47" s="46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"/>
      <c r="AB47" s="2"/>
      <c r="AC47" s="2"/>
      <c r="AD47" s="2"/>
      <c r="AE47" s="2"/>
      <c r="AF47" s="2"/>
      <c r="AG47" s="2"/>
      <c r="AH47" s="5"/>
      <c r="AI47" s="10">
        <f t="shared" si="3"/>
        <v>0</v>
      </c>
      <c r="AJ47" s="2">
        <f t="shared" si="2"/>
        <v>0</v>
      </c>
    </row>
    <row r="48" spans="1:36" ht="12.75" hidden="1">
      <c r="A48" s="34"/>
      <c r="B48" s="7"/>
      <c r="C48" s="4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"/>
      <c r="AB48" s="2"/>
      <c r="AC48" s="2"/>
      <c r="AD48" s="2"/>
      <c r="AE48" s="2"/>
      <c r="AF48" s="2"/>
      <c r="AG48" s="2"/>
      <c r="AH48" s="5"/>
      <c r="AI48" s="10">
        <f t="shared" si="3"/>
        <v>0</v>
      </c>
      <c r="AJ48" s="2">
        <f t="shared" si="2"/>
        <v>0</v>
      </c>
    </row>
    <row r="49" spans="1:36" ht="12.75" hidden="1">
      <c r="A49" s="34"/>
      <c r="B49" s="7"/>
      <c r="C49" s="4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"/>
      <c r="AB49" s="2"/>
      <c r="AC49" s="2"/>
      <c r="AD49" s="2"/>
      <c r="AE49" s="2"/>
      <c r="AF49" s="2"/>
      <c r="AG49" s="2"/>
      <c r="AH49" s="5"/>
      <c r="AI49" s="10">
        <f t="shared" si="3"/>
        <v>0</v>
      </c>
      <c r="AJ49" s="2">
        <f t="shared" si="2"/>
        <v>0</v>
      </c>
    </row>
    <row r="50" spans="1:36" ht="12.75" hidden="1">
      <c r="A50" s="34"/>
      <c r="B50" s="7"/>
      <c r="C50" s="4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"/>
      <c r="AB50" s="2"/>
      <c r="AC50" s="2"/>
      <c r="AD50" s="2"/>
      <c r="AE50" s="2"/>
      <c r="AF50" s="2"/>
      <c r="AG50" s="2"/>
      <c r="AH50" s="5"/>
      <c r="AI50" s="10">
        <f t="shared" si="3"/>
        <v>0</v>
      </c>
      <c r="AJ50" s="2">
        <f t="shared" si="2"/>
        <v>0</v>
      </c>
    </row>
    <row r="51" spans="1:36" ht="12.75" hidden="1">
      <c r="A51" s="34"/>
      <c r="B51" s="7"/>
      <c r="C51" s="4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2"/>
      <c r="AB51" s="2"/>
      <c r="AC51" s="2"/>
      <c r="AD51" s="2"/>
      <c r="AE51" s="2"/>
      <c r="AF51" s="2"/>
      <c r="AG51" s="2"/>
      <c r="AH51" s="5"/>
      <c r="AI51" s="10">
        <f t="shared" si="3"/>
        <v>0</v>
      </c>
      <c r="AJ51" s="2">
        <f t="shared" si="2"/>
        <v>0</v>
      </c>
    </row>
    <row r="52" spans="1:36" ht="12.75" hidden="1">
      <c r="A52" s="34"/>
      <c r="B52" s="7"/>
      <c r="C52" s="4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2"/>
      <c r="AB52" s="2"/>
      <c r="AC52" s="2"/>
      <c r="AD52" s="2"/>
      <c r="AE52" s="2"/>
      <c r="AF52" s="2"/>
      <c r="AG52" s="2"/>
      <c r="AH52" s="5"/>
      <c r="AI52" s="10">
        <f t="shared" si="3"/>
        <v>0</v>
      </c>
      <c r="AJ52" s="2">
        <f t="shared" si="2"/>
        <v>0</v>
      </c>
    </row>
    <row r="53" spans="1:36" ht="12.75" hidden="1">
      <c r="A53" s="34"/>
      <c r="B53" s="7"/>
      <c r="C53" s="4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"/>
      <c r="AB53" s="2"/>
      <c r="AC53" s="2"/>
      <c r="AD53" s="2"/>
      <c r="AE53" s="2"/>
      <c r="AF53" s="2"/>
      <c r="AG53" s="2"/>
      <c r="AH53" s="5"/>
      <c r="AI53" s="10">
        <f t="shared" si="3"/>
        <v>0</v>
      </c>
      <c r="AJ53" s="2">
        <f t="shared" si="2"/>
        <v>0</v>
      </c>
    </row>
    <row r="54" spans="1:36" ht="12.75" hidden="1">
      <c r="A54" s="34"/>
      <c r="B54" s="7"/>
      <c r="C54" s="4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2"/>
      <c r="AB54" s="2"/>
      <c r="AC54" s="2"/>
      <c r="AD54" s="2"/>
      <c r="AE54" s="2"/>
      <c r="AF54" s="2"/>
      <c r="AG54" s="2"/>
      <c r="AH54" s="5"/>
      <c r="AI54" s="10">
        <f t="shared" si="3"/>
        <v>0</v>
      </c>
      <c r="AJ54" s="2">
        <f t="shared" si="2"/>
        <v>0</v>
      </c>
    </row>
    <row r="55" spans="1:36" ht="12.75" hidden="1">
      <c r="A55" s="34"/>
      <c r="B55" s="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2"/>
      <c r="AB55" s="2"/>
      <c r="AC55" s="2"/>
      <c r="AD55" s="2"/>
      <c r="AE55" s="2"/>
      <c r="AF55" s="2"/>
      <c r="AG55" s="2"/>
      <c r="AH55" s="5"/>
      <c r="AI55" s="10">
        <f t="shared" si="3"/>
        <v>0</v>
      </c>
      <c r="AJ55" s="2">
        <f t="shared" si="2"/>
        <v>0</v>
      </c>
    </row>
    <row r="56" spans="1:36" ht="12.75" hidden="1">
      <c r="A56" s="34"/>
      <c r="B56" s="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"/>
      <c r="AB56" s="2"/>
      <c r="AC56" s="2"/>
      <c r="AD56" s="2"/>
      <c r="AE56" s="2"/>
      <c r="AF56" s="2"/>
      <c r="AG56" s="2"/>
      <c r="AH56" s="5"/>
      <c r="AI56" s="10">
        <f t="shared" si="3"/>
        <v>0</v>
      </c>
      <c r="AJ56" s="2">
        <f t="shared" si="2"/>
        <v>0</v>
      </c>
    </row>
    <row r="57" spans="1:36" ht="12.75" hidden="1">
      <c r="A57" s="34"/>
      <c r="B57" s="7"/>
      <c r="C57" s="4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2"/>
      <c r="AB57" s="2"/>
      <c r="AC57" s="2"/>
      <c r="AD57" s="2"/>
      <c r="AE57" s="2"/>
      <c r="AF57" s="2"/>
      <c r="AG57" s="2"/>
      <c r="AH57" s="5"/>
      <c r="AI57" s="10">
        <f t="shared" si="3"/>
        <v>0</v>
      </c>
      <c r="AJ57" s="2">
        <f t="shared" si="2"/>
        <v>0</v>
      </c>
    </row>
    <row r="58" spans="1:36" ht="12.75" hidden="1">
      <c r="A58" s="34"/>
      <c r="B58" s="7"/>
      <c r="C58" s="46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2"/>
      <c r="AB58" s="2"/>
      <c r="AC58" s="2"/>
      <c r="AD58" s="2"/>
      <c r="AE58" s="2"/>
      <c r="AF58" s="2"/>
      <c r="AG58" s="2"/>
      <c r="AH58" s="5"/>
      <c r="AI58" s="10">
        <f t="shared" si="3"/>
        <v>0</v>
      </c>
      <c r="AJ58" s="2">
        <f t="shared" si="2"/>
        <v>0</v>
      </c>
    </row>
    <row r="59" spans="1:36" ht="12.75" hidden="1">
      <c r="A59" s="34"/>
      <c r="B59" s="7"/>
      <c r="C59" s="46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2"/>
      <c r="AB59" s="2"/>
      <c r="AC59" s="2"/>
      <c r="AD59" s="2"/>
      <c r="AE59" s="2"/>
      <c r="AF59" s="2"/>
      <c r="AG59" s="2"/>
      <c r="AH59" s="5"/>
      <c r="AI59" s="10">
        <f t="shared" si="3"/>
        <v>0</v>
      </c>
      <c r="AJ59" s="2">
        <f t="shared" si="2"/>
        <v>0</v>
      </c>
    </row>
    <row r="60" spans="1:36" ht="12.75" hidden="1">
      <c r="A60" s="34"/>
      <c r="B60" s="7"/>
      <c r="C60" s="46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2"/>
      <c r="AB60" s="2"/>
      <c r="AC60" s="2"/>
      <c r="AD60" s="2"/>
      <c r="AE60" s="2"/>
      <c r="AF60" s="2"/>
      <c r="AG60" s="2"/>
      <c r="AH60" s="5"/>
      <c r="AI60" s="10">
        <f t="shared" si="3"/>
        <v>0</v>
      </c>
      <c r="AJ60" s="2">
        <f t="shared" si="2"/>
        <v>0</v>
      </c>
    </row>
    <row r="61" spans="1:36" ht="12.75" hidden="1">
      <c r="A61" s="34"/>
      <c r="B61" s="7"/>
      <c r="C61" s="4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2"/>
      <c r="AB61" s="2"/>
      <c r="AC61" s="2"/>
      <c r="AD61" s="2"/>
      <c r="AE61" s="2"/>
      <c r="AF61" s="2"/>
      <c r="AG61" s="2"/>
      <c r="AH61" s="5"/>
      <c r="AI61" s="10">
        <f t="shared" si="3"/>
        <v>0</v>
      </c>
      <c r="AJ61" s="2">
        <f t="shared" si="2"/>
        <v>0</v>
      </c>
    </row>
    <row r="62" spans="1:36" ht="12.75" hidden="1">
      <c r="A62" s="34"/>
      <c r="B62" s="7"/>
      <c r="C62" s="46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2"/>
      <c r="AB62" s="2"/>
      <c r="AC62" s="2"/>
      <c r="AD62" s="2"/>
      <c r="AE62" s="2"/>
      <c r="AF62" s="2"/>
      <c r="AG62" s="2"/>
      <c r="AH62" s="5"/>
      <c r="AI62" s="10">
        <f t="shared" si="3"/>
        <v>0</v>
      </c>
      <c r="AJ62" s="2">
        <f t="shared" si="2"/>
        <v>0</v>
      </c>
    </row>
    <row r="63" spans="1:35" ht="12.75" hidden="1">
      <c r="A63" s="11"/>
      <c r="B63" s="4" t="s">
        <v>0</v>
      </c>
      <c r="C63" s="28">
        <f aca="true" t="shared" si="4" ref="C63:AH63">SUM(C4:C62)</f>
        <v>17</v>
      </c>
      <c r="D63" s="28">
        <f t="shared" si="4"/>
        <v>13</v>
      </c>
      <c r="E63" s="28">
        <f t="shared" si="4"/>
        <v>7</v>
      </c>
      <c r="F63" s="28">
        <f t="shared" si="4"/>
        <v>4</v>
      </c>
      <c r="G63" s="28">
        <f t="shared" si="4"/>
        <v>17</v>
      </c>
      <c r="H63" s="28">
        <f t="shared" si="4"/>
        <v>8</v>
      </c>
      <c r="I63" s="28">
        <f t="shared" si="4"/>
        <v>4</v>
      </c>
      <c r="J63" s="28">
        <f t="shared" si="4"/>
        <v>3</v>
      </c>
      <c r="K63" s="28">
        <f t="shared" si="4"/>
        <v>13</v>
      </c>
      <c r="L63" s="28">
        <f t="shared" si="4"/>
        <v>4</v>
      </c>
      <c r="M63" s="28">
        <f t="shared" si="4"/>
        <v>2</v>
      </c>
      <c r="N63" s="28">
        <f t="shared" si="4"/>
        <v>1</v>
      </c>
      <c r="O63" s="28">
        <f t="shared" si="4"/>
        <v>17</v>
      </c>
      <c r="P63" s="28">
        <f t="shared" si="4"/>
        <v>10</v>
      </c>
      <c r="Q63" s="28">
        <f t="shared" si="4"/>
        <v>3</v>
      </c>
      <c r="R63" s="28">
        <f t="shared" si="4"/>
        <v>2</v>
      </c>
      <c r="S63" s="28">
        <f t="shared" si="4"/>
        <v>14</v>
      </c>
      <c r="T63" s="28">
        <f t="shared" si="4"/>
        <v>7</v>
      </c>
      <c r="U63" s="28">
        <f t="shared" si="4"/>
        <v>3</v>
      </c>
      <c r="V63" s="28">
        <f t="shared" si="4"/>
        <v>3</v>
      </c>
      <c r="W63" s="28">
        <f t="shared" si="4"/>
        <v>12</v>
      </c>
      <c r="X63" s="28">
        <f t="shared" si="4"/>
        <v>7</v>
      </c>
      <c r="Y63" s="28">
        <f t="shared" si="4"/>
        <v>3</v>
      </c>
      <c r="Z63" s="28">
        <f t="shared" si="4"/>
        <v>3</v>
      </c>
      <c r="AA63" s="4">
        <f t="shared" si="4"/>
        <v>0</v>
      </c>
      <c r="AB63" s="4">
        <f t="shared" si="4"/>
        <v>0</v>
      </c>
      <c r="AC63" s="4">
        <f t="shared" si="4"/>
        <v>0</v>
      </c>
      <c r="AD63" s="4">
        <f t="shared" si="4"/>
        <v>0</v>
      </c>
      <c r="AE63" s="4">
        <f t="shared" si="4"/>
        <v>0</v>
      </c>
      <c r="AF63" s="4">
        <f t="shared" si="4"/>
        <v>0</v>
      </c>
      <c r="AG63" s="4">
        <f t="shared" si="4"/>
        <v>0</v>
      </c>
      <c r="AH63" s="4">
        <f t="shared" si="4"/>
        <v>0</v>
      </c>
      <c r="AI63" s="4"/>
    </row>
    <row r="64" spans="2:34" ht="12.75" hidden="1">
      <c r="B64" t="s">
        <v>1</v>
      </c>
      <c r="C64" s="32">
        <f>IF(C63=0,0,$A$1/C63)</f>
        <v>58.8235294117647</v>
      </c>
      <c r="D64" s="32">
        <f>IF(D63=0,0,$A$1/D63)</f>
        <v>76.92307692307692</v>
      </c>
      <c r="E64" s="32">
        <f>IF(E63=0,0,$A$1/E63)</f>
        <v>142.85714285714286</v>
      </c>
      <c r="F64" s="32">
        <f>IF(F63=0,0,$A$1/F63)</f>
        <v>250</v>
      </c>
      <c r="G64" s="32">
        <f aca="true" t="shared" si="5" ref="G64:AH64">IF(G63=0,0,$A$1/G63)</f>
        <v>58.8235294117647</v>
      </c>
      <c r="H64" s="32">
        <f t="shared" si="5"/>
        <v>125</v>
      </c>
      <c r="I64" s="32">
        <f t="shared" si="5"/>
        <v>250</v>
      </c>
      <c r="J64" s="32">
        <f t="shared" si="5"/>
        <v>333.3333333333333</v>
      </c>
      <c r="K64" s="32">
        <f t="shared" si="5"/>
        <v>76.92307692307692</v>
      </c>
      <c r="L64" s="32">
        <f t="shared" si="5"/>
        <v>250</v>
      </c>
      <c r="M64" s="32">
        <f t="shared" si="5"/>
        <v>500</v>
      </c>
      <c r="N64" s="32">
        <f t="shared" si="5"/>
        <v>1000</v>
      </c>
      <c r="O64" s="32">
        <f t="shared" si="5"/>
        <v>58.8235294117647</v>
      </c>
      <c r="P64" s="32">
        <f t="shared" si="5"/>
        <v>100</v>
      </c>
      <c r="Q64" s="32">
        <f t="shared" si="5"/>
        <v>333.3333333333333</v>
      </c>
      <c r="R64" s="32">
        <f t="shared" si="5"/>
        <v>500</v>
      </c>
      <c r="S64" s="32">
        <f t="shared" si="5"/>
        <v>71.42857142857143</v>
      </c>
      <c r="T64" s="32">
        <f t="shared" si="5"/>
        <v>142.85714285714286</v>
      </c>
      <c r="U64" s="32">
        <f t="shared" si="5"/>
        <v>333.3333333333333</v>
      </c>
      <c r="V64" s="32">
        <f t="shared" si="5"/>
        <v>333.3333333333333</v>
      </c>
      <c r="W64" s="32">
        <f t="shared" si="5"/>
        <v>83.33333333333333</v>
      </c>
      <c r="X64" s="32">
        <f t="shared" si="5"/>
        <v>142.85714285714286</v>
      </c>
      <c r="Y64" s="32">
        <f t="shared" si="5"/>
        <v>333.3333333333333</v>
      </c>
      <c r="Z64" s="32">
        <f t="shared" si="5"/>
        <v>333.3333333333333</v>
      </c>
      <c r="AA64" s="1">
        <f t="shared" si="5"/>
        <v>0</v>
      </c>
      <c r="AB64" s="1">
        <f t="shared" si="5"/>
        <v>0</v>
      </c>
      <c r="AC64" s="1">
        <f t="shared" si="5"/>
        <v>0</v>
      </c>
      <c r="AD64" s="1">
        <f t="shared" si="5"/>
        <v>0</v>
      </c>
      <c r="AE64" s="1">
        <f t="shared" si="5"/>
        <v>0</v>
      </c>
      <c r="AF64" s="1">
        <f t="shared" si="5"/>
        <v>0</v>
      </c>
      <c r="AG64" s="1">
        <f t="shared" si="5"/>
        <v>0</v>
      </c>
      <c r="AH64" s="1">
        <f t="shared" si="5"/>
        <v>0</v>
      </c>
    </row>
  </sheetData>
  <sheetProtection/>
  <mergeCells count="3">
    <mergeCell ref="C1:AH1"/>
    <mergeCell ref="AK1:AL1"/>
    <mergeCell ref="AI1:AJ1"/>
  </mergeCells>
  <printOptions/>
  <pageMargins left="0.7874015748031497" right="0.7874015748031497" top="0.3937007874015748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59"/>
  <sheetViews>
    <sheetView workbookViewId="0" topLeftCell="A1">
      <selection activeCell="AM4" sqref="AM4"/>
    </sheetView>
  </sheetViews>
  <sheetFormatPr defaultColWidth="9.00390625" defaultRowHeight="12.75"/>
  <cols>
    <col min="1" max="1" width="6.75390625" style="27" bestFit="1" customWidth="1"/>
    <col min="2" max="2" width="17.75390625" style="0" bestFit="1" customWidth="1"/>
    <col min="3" max="26" width="3.00390625" style="27" customWidth="1"/>
    <col min="27" max="34" width="3.00390625" style="0" hidden="1" customWidth="1"/>
    <col min="36" max="36" width="8.125" style="0" customWidth="1"/>
  </cols>
  <sheetData>
    <row r="1" spans="1:36" ht="12.75">
      <c r="A1" s="11">
        <v>1000</v>
      </c>
      <c r="B1" s="2"/>
      <c r="C1" s="148" t="s">
        <v>173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54"/>
      <c r="AJ1" s="155"/>
    </row>
    <row r="2" spans="1:36" s="21" customFormat="1" ht="13.5" thickBot="1">
      <c r="A2" s="83" t="s">
        <v>157</v>
      </c>
      <c r="B2" s="95" t="s">
        <v>2</v>
      </c>
      <c r="C2" s="83">
        <v>1</v>
      </c>
      <c r="D2" s="84">
        <v>2</v>
      </c>
      <c r="E2" s="84">
        <v>3</v>
      </c>
      <c r="F2" s="84">
        <v>4</v>
      </c>
      <c r="G2" s="84">
        <v>5</v>
      </c>
      <c r="H2" s="84">
        <v>6</v>
      </c>
      <c r="I2" s="84">
        <v>7</v>
      </c>
      <c r="J2" s="84">
        <v>8</v>
      </c>
      <c r="K2" s="84">
        <v>9</v>
      </c>
      <c r="L2" s="84">
        <v>10</v>
      </c>
      <c r="M2" s="84">
        <v>11</v>
      </c>
      <c r="N2" s="84">
        <v>12</v>
      </c>
      <c r="O2" s="84">
        <v>13</v>
      </c>
      <c r="P2" s="84">
        <v>14</v>
      </c>
      <c r="Q2" s="84">
        <v>15</v>
      </c>
      <c r="R2" s="84">
        <v>16</v>
      </c>
      <c r="S2" s="84">
        <v>17</v>
      </c>
      <c r="T2" s="84">
        <v>18</v>
      </c>
      <c r="U2" s="84">
        <v>19</v>
      </c>
      <c r="V2" s="84">
        <v>20</v>
      </c>
      <c r="W2" s="84">
        <v>21</v>
      </c>
      <c r="X2" s="84">
        <v>22</v>
      </c>
      <c r="Y2" s="84">
        <v>23</v>
      </c>
      <c r="Z2" s="84">
        <v>24</v>
      </c>
      <c r="AA2" s="85">
        <v>25</v>
      </c>
      <c r="AB2" s="85">
        <v>26</v>
      </c>
      <c r="AC2" s="85">
        <v>27</v>
      </c>
      <c r="AD2" s="85">
        <v>28</v>
      </c>
      <c r="AE2" s="85">
        <v>29</v>
      </c>
      <c r="AF2" s="85">
        <v>30</v>
      </c>
      <c r="AG2" s="85">
        <v>31</v>
      </c>
      <c r="AH2" s="101">
        <v>32</v>
      </c>
      <c r="AI2" s="96" t="s">
        <v>164</v>
      </c>
      <c r="AJ2" s="86" t="s">
        <v>3</v>
      </c>
    </row>
    <row r="3" spans="1:39" s="21" customFormat="1" ht="12.75">
      <c r="A3" s="57">
        <v>1</v>
      </c>
      <c r="B3" s="70" t="s">
        <v>122</v>
      </c>
      <c r="C3" s="57">
        <v>1</v>
      </c>
      <c r="D3" s="36">
        <v>1</v>
      </c>
      <c r="E3" s="36">
        <v>1</v>
      </c>
      <c r="F3" s="36">
        <v>1</v>
      </c>
      <c r="G3" s="36">
        <v>1</v>
      </c>
      <c r="H3" s="36">
        <v>1</v>
      </c>
      <c r="I3" s="36">
        <v>1</v>
      </c>
      <c r="J3" s="36">
        <v>1</v>
      </c>
      <c r="K3" s="36">
        <v>1</v>
      </c>
      <c r="L3" s="36">
        <v>1</v>
      </c>
      <c r="M3" s="36">
        <v>1</v>
      </c>
      <c r="N3" s="36">
        <v>1</v>
      </c>
      <c r="O3" s="36">
        <v>1</v>
      </c>
      <c r="P3" s="36">
        <v>1</v>
      </c>
      <c r="Q3" s="36">
        <v>1</v>
      </c>
      <c r="R3" s="36">
        <v>1</v>
      </c>
      <c r="S3" s="36">
        <v>1</v>
      </c>
      <c r="T3" s="36">
        <v>1</v>
      </c>
      <c r="U3" s="36">
        <v>1</v>
      </c>
      <c r="V3" s="36">
        <v>1</v>
      </c>
      <c r="W3" s="36">
        <v>1</v>
      </c>
      <c r="X3" s="36">
        <v>1</v>
      </c>
      <c r="Y3" s="36">
        <v>1</v>
      </c>
      <c r="Z3" s="36">
        <v>1</v>
      </c>
      <c r="AA3" s="14"/>
      <c r="AB3" s="14"/>
      <c r="AC3" s="14"/>
      <c r="AD3" s="14"/>
      <c r="AE3" s="14"/>
      <c r="AF3" s="14"/>
      <c r="AG3" s="14"/>
      <c r="AH3" s="22"/>
      <c r="AI3" s="97">
        <f aca="true" t="shared" si="0" ref="AI3:AI34">SUMPRODUCT(C3:AH3,$C$59:$AH$59)</f>
        <v>4734.12531912532</v>
      </c>
      <c r="AJ3" s="89">
        <f aca="true" t="shared" si="1" ref="AJ3:AJ31">SUM(C3:AH3)</f>
        <v>24</v>
      </c>
      <c r="AL3" s="21">
        <v>1</v>
      </c>
      <c r="AM3" s="21">
        <v>1</v>
      </c>
    </row>
    <row r="4" spans="1:39" s="21" customFormat="1" ht="12.75">
      <c r="A4" s="58">
        <v>2</v>
      </c>
      <c r="B4" s="71" t="s">
        <v>73</v>
      </c>
      <c r="C4" s="58">
        <v>1</v>
      </c>
      <c r="D4" s="20">
        <v>1</v>
      </c>
      <c r="E4" s="20">
        <v>1</v>
      </c>
      <c r="F4" s="20">
        <v>1</v>
      </c>
      <c r="G4" s="20">
        <v>1</v>
      </c>
      <c r="H4" s="20">
        <v>1</v>
      </c>
      <c r="I4" s="20">
        <v>1</v>
      </c>
      <c r="J4" s="20"/>
      <c r="K4" s="20">
        <v>1</v>
      </c>
      <c r="L4" s="20">
        <v>1</v>
      </c>
      <c r="M4" s="20">
        <v>1</v>
      </c>
      <c r="N4" s="20"/>
      <c r="O4" s="20">
        <v>1</v>
      </c>
      <c r="P4" s="20">
        <v>1</v>
      </c>
      <c r="Q4" s="20">
        <v>1</v>
      </c>
      <c r="R4" s="20">
        <v>1</v>
      </c>
      <c r="S4" s="20">
        <v>1</v>
      </c>
      <c r="T4" s="20">
        <v>1</v>
      </c>
      <c r="U4" s="20">
        <v>1</v>
      </c>
      <c r="V4" s="20">
        <v>1</v>
      </c>
      <c r="W4" s="20">
        <v>1</v>
      </c>
      <c r="X4" s="20">
        <v>1</v>
      </c>
      <c r="Y4" s="20">
        <v>1</v>
      </c>
      <c r="Z4" s="20">
        <v>1</v>
      </c>
      <c r="AA4" s="16"/>
      <c r="AB4" s="16"/>
      <c r="AC4" s="16"/>
      <c r="AD4" s="16"/>
      <c r="AE4" s="16"/>
      <c r="AF4" s="16"/>
      <c r="AG4" s="16"/>
      <c r="AH4" s="24"/>
      <c r="AI4" s="98">
        <f t="shared" si="0"/>
        <v>3234.125319125319</v>
      </c>
      <c r="AJ4" s="91">
        <f t="shared" si="1"/>
        <v>22</v>
      </c>
      <c r="AL4" s="21">
        <v>2</v>
      </c>
      <c r="AM4" s="21">
        <f>IF(AI4&lt;AI3,AL4,AM3)</f>
        <v>2</v>
      </c>
    </row>
    <row r="5" spans="1:39" s="21" customFormat="1" ht="12.75">
      <c r="A5" s="58">
        <v>3</v>
      </c>
      <c r="B5" s="71" t="s">
        <v>82</v>
      </c>
      <c r="C5" s="58">
        <v>1</v>
      </c>
      <c r="D5" s="20">
        <v>1</v>
      </c>
      <c r="E5" s="20">
        <v>1</v>
      </c>
      <c r="F5" s="20"/>
      <c r="G5" s="20">
        <v>1</v>
      </c>
      <c r="H5" s="20">
        <v>1</v>
      </c>
      <c r="I5" s="20">
        <v>1</v>
      </c>
      <c r="J5" s="20">
        <v>1</v>
      </c>
      <c r="K5" s="20">
        <v>1</v>
      </c>
      <c r="L5" s="20">
        <v>1</v>
      </c>
      <c r="M5" s="20">
        <v>1</v>
      </c>
      <c r="N5" s="20"/>
      <c r="O5" s="20">
        <v>1</v>
      </c>
      <c r="P5" s="20">
        <v>1</v>
      </c>
      <c r="Q5" s="20">
        <v>1</v>
      </c>
      <c r="R5" s="20"/>
      <c r="S5" s="20">
        <v>1</v>
      </c>
      <c r="T5" s="20">
        <v>1</v>
      </c>
      <c r="U5" s="20">
        <v>1</v>
      </c>
      <c r="V5" s="20">
        <v>1</v>
      </c>
      <c r="W5" s="20">
        <v>1</v>
      </c>
      <c r="X5" s="20">
        <v>1</v>
      </c>
      <c r="Y5" s="20">
        <v>1</v>
      </c>
      <c r="Z5" s="20">
        <v>1</v>
      </c>
      <c r="AA5" s="16"/>
      <c r="AB5" s="16"/>
      <c r="AC5" s="16"/>
      <c r="AD5" s="16"/>
      <c r="AE5" s="16"/>
      <c r="AF5" s="16"/>
      <c r="AG5" s="16"/>
      <c r="AH5" s="24"/>
      <c r="AI5" s="98">
        <f t="shared" si="0"/>
        <v>3067.458652458653</v>
      </c>
      <c r="AJ5" s="91">
        <f t="shared" si="1"/>
        <v>21</v>
      </c>
      <c r="AL5" s="21">
        <v>3</v>
      </c>
      <c r="AM5" s="21">
        <f aca="true" t="shared" si="2" ref="AM5:AM31">IF(AI5&lt;AI4,AL5,AM4)</f>
        <v>3</v>
      </c>
    </row>
    <row r="6" spans="1:39" s="21" customFormat="1" ht="12.75">
      <c r="A6" s="58">
        <v>4</v>
      </c>
      <c r="B6" s="71" t="s">
        <v>106</v>
      </c>
      <c r="C6" s="58">
        <v>1</v>
      </c>
      <c r="D6" s="20">
        <v>1</v>
      </c>
      <c r="E6" s="20">
        <v>1</v>
      </c>
      <c r="F6" s="20">
        <v>1</v>
      </c>
      <c r="G6" s="20">
        <v>1</v>
      </c>
      <c r="H6" s="20">
        <v>1</v>
      </c>
      <c r="I6" s="20"/>
      <c r="J6" s="20"/>
      <c r="K6" s="20">
        <v>1</v>
      </c>
      <c r="L6" s="20">
        <v>1</v>
      </c>
      <c r="M6" s="20"/>
      <c r="N6" s="20"/>
      <c r="O6" s="20">
        <v>1</v>
      </c>
      <c r="P6" s="20">
        <v>1</v>
      </c>
      <c r="Q6" s="20">
        <v>1</v>
      </c>
      <c r="R6" s="20">
        <v>1</v>
      </c>
      <c r="S6" s="20">
        <v>1</v>
      </c>
      <c r="T6" s="20">
        <v>1</v>
      </c>
      <c r="U6" s="20">
        <v>1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16"/>
      <c r="AB6" s="16"/>
      <c r="AC6" s="16"/>
      <c r="AD6" s="16"/>
      <c r="AE6" s="16"/>
      <c r="AF6" s="16"/>
      <c r="AG6" s="16"/>
      <c r="AH6" s="24"/>
      <c r="AI6" s="98">
        <f t="shared" si="0"/>
        <v>2650.791985791986</v>
      </c>
      <c r="AJ6" s="91">
        <f t="shared" si="1"/>
        <v>20</v>
      </c>
      <c r="AL6" s="21">
        <v>4</v>
      </c>
      <c r="AM6" s="21">
        <f t="shared" si="2"/>
        <v>4</v>
      </c>
    </row>
    <row r="7" spans="1:39" s="21" customFormat="1" ht="12.75">
      <c r="A7" s="58">
        <v>5</v>
      </c>
      <c r="B7" s="71" t="s">
        <v>76</v>
      </c>
      <c r="C7" s="58">
        <v>1</v>
      </c>
      <c r="D7" s="20">
        <v>1</v>
      </c>
      <c r="E7" s="20">
        <v>1</v>
      </c>
      <c r="F7" s="20"/>
      <c r="G7" s="20">
        <v>1</v>
      </c>
      <c r="H7" s="20">
        <v>1</v>
      </c>
      <c r="I7" s="20">
        <v>1</v>
      </c>
      <c r="J7" s="20"/>
      <c r="K7" s="20">
        <v>1</v>
      </c>
      <c r="L7" s="20">
        <v>1</v>
      </c>
      <c r="M7" s="20"/>
      <c r="N7" s="20"/>
      <c r="O7" s="20">
        <v>1</v>
      </c>
      <c r="P7" s="20">
        <v>1</v>
      </c>
      <c r="Q7" s="20">
        <v>1</v>
      </c>
      <c r="R7" s="20"/>
      <c r="S7" s="20">
        <v>1</v>
      </c>
      <c r="T7" s="20">
        <v>1</v>
      </c>
      <c r="U7" s="20"/>
      <c r="V7" s="20"/>
      <c r="W7" s="20">
        <v>1</v>
      </c>
      <c r="X7" s="20">
        <v>1</v>
      </c>
      <c r="Y7" s="20"/>
      <c r="Z7" s="20"/>
      <c r="AA7" s="16"/>
      <c r="AB7" s="16"/>
      <c r="AC7" s="16"/>
      <c r="AD7" s="16"/>
      <c r="AE7" s="16"/>
      <c r="AF7" s="16"/>
      <c r="AG7" s="16"/>
      <c r="AH7" s="24"/>
      <c r="AI7" s="98">
        <f t="shared" si="0"/>
        <v>1284.1253191253193</v>
      </c>
      <c r="AJ7" s="91">
        <f t="shared" si="1"/>
        <v>15</v>
      </c>
      <c r="AL7" s="21">
        <v>5</v>
      </c>
      <c r="AM7" s="21">
        <f t="shared" si="2"/>
        <v>5</v>
      </c>
    </row>
    <row r="8" spans="1:39" s="21" customFormat="1" ht="12.75">
      <c r="A8" s="58">
        <v>6</v>
      </c>
      <c r="B8" s="71" t="s">
        <v>151</v>
      </c>
      <c r="C8" s="58">
        <v>1</v>
      </c>
      <c r="D8" s="20">
        <v>1</v>
      </c>
      <c r="E8" s="20">
        <v>1</v>
      </c>
      <c r="F8" s="20"/>
      <c r="G8" s="20">
        <v>1</v>
      </c>
      <c r="H8" s="20">
        <v>1</v>
      </c>
      <c r="I8" s="20"/>
      <c r="J8" s="20"/>
      <c r="K8" s="20">
        <v>1</v>
      </c>
      <c r="L8" s="20">
        <v>1</v>
      </c>
      <c r="M8" s="20"/>
      <c r="N8" s="20"/>
      <c r="O8" s="20">
        <v>1</v>
      </c>
      <c r="P8" s="20">
        <v>1</v>
      </c>
      <c r="Q8" s="20">
        <v>1</v>
      </c>
      <c r="R8" s="20"/>
      <c r="S8" s="20">
        <v>1</v>
      </c>
      <c r="T8" s="20">
        <v>1</v>
      </c>
      <c r="U8" s="20"/>
      <c r="V8" s="20"/>
      <c r="W8" s="20">
        <v>1</v>
      </c>
      <c r="X8" s="20">
        <v>1</v>
      </c>
      <c r="Y8" s="20"/>
      <c r="Z8" s="20">
        <v>1</v>
      </c>
      <c r="AA8" s="16"/>
      <c r="AB8" s="16"/>
      <c r="AC8" s="16"/>
      <c r="AD8" s="16"/>
      <c r="AE8" s="16"/>
      <c r="AF8" s="16"/>
      <c r="AG8" s="16"/>
      <c r="AH8" s="24"/>
      <c r="AI8" s="98">
        <f t="shared" si="0"/>
        <v>1234.125319125319</v>
      </c>
      <c r="AJ8" s="91">
        <f t="shared" si="1"/>
        <v>15</v>
      </c>
      <c r="AL8" s="21">
        <v>6</v>
      </c>
      <c r="AM8" s="21">
        <f t="shared" si="2"/>
        <v>6</v>
      </c>
    </row>
    <row r="9" spans="1:39" s="21" customFormat="1" ht="12.75">
      <c r="A9" s="58">
        <v>7</v>
      </c>
      <c r="B9" s="71" t="s">
        <v>69</v>
      </c>
      <c r="C9" s="58">
        <v>1</v>
      </c>
      <c r="D9" s="20">
        <v>1</v>
      </c>
      <c r="E9" s="20">
        <v>1</v>
      </c>
      <c r="F9" s="20"/>
      <c r="G9" s="20">
        <v>1</v>
      </c>
      <c r="H9" s="20">
        <v>1</v>
      </c>
      <c r="I9" s="20"/>
      <c r="J9" s="20"/>
      <c r="K9" s="20">
        <v>1</v>
      </c>
      <c r="L9" s="20">
        <v>1</v>
      </c>
      <c r="M9" s="20"/>
      <c r="N9" s="20"/>
      <c r="O9" s="20">
        <v>1</v>
      </c>
      <c r="P9" s="20">
        <v>1</v>
      </c>
      <c r="Q9" s="20"/>
      <c r="R9" s="20"/>
      <c r="S9" s="20">
        <v>1</v>
      </c>
      <c r="T9" s="20">
        <v>1</v>
      </c>
      <c r="U9" s="20"/>
      <c r="V9" s="20"/>
      <c r="W9" s="20">
        <v>1</v>
      </c>
      <c r="X9" s="20">
        <v>1</v>
      </c>
      <c r="Y9" s="20"/>
      <c r="Z9" s="20"/>
      <c r="AA9" s="16"/>
      <c r="AB9" s="16"/>
      <c r="AC9" s="16"/>
      <c r="AD9" s="16"/>
      <c r="AE9" s="16"/>
      <c r="AF9" s="16"/>
      <c r="AG9" s="16"/>
      <c r="AH9" s="24"/>
      <c r="AI9" s="98">
        <f t="shared" si="0"/>
        <v>867.4586524586524</v>
      </c>
      <c r="AJ9" s="91">
        <f t="shared" si="1"/>
        <v>13</v>
      </c>
      <c r="AL9" s="21">
        <v>7</v>
      </c>
      <c r="AM9" s="21">
        <f t="shared" si="2"/>
        <v>7</v>
      </c>
    </row>
    <row r="10" spans="1:39" s="21" customFormat="1" ht="12.75">
      <c r="A10" s="58">
        <v>7</v>
      </c>
      <c r="B10" s="71" t="s">
        <v>85</v>
      </c>
      <c r="C10" s="58">
        <v>1</v>
      </c>
      <c r="D10" s="20">
        <v>1</v>
      </c>
      <c r="E10" s="20">
        <v>1</v>
      </c>
      <c r="F10" s="20"/>
      <c r="G10" s="20">
        <v>1</v>
      </c>
      <c r="H10" s="20">
        <v>1</v>
      </c>
      <c r="I10" s="20"/>
      <c r="J10" s="20"/>
      <c r="K10" s="20">
        <v>1</v>
      </c>
      <c r="L10" s="20">
        <v>1</v>
      </c>
      <c r="M10" s="20"/>
      <c r="N10" s="20"/>
      <c r="O10" s="20">
        <v>1</v>
      </c>
      <c r="P10" s="20">
        <v>1</v>
      </c>
      <c r="Q10" s="20"/>
      <c r="R10" s="20"/>
      <c r="S10" s="20">
        <v>1</v>
      </c>
      <c r="T10" s="20">
        <v>1</v>
      </c>
      <c r="U10" s="20"/>
      <c r="V10" s="20"/>
      <c r="W10" s="20">
        <v>1</v>
      </c>
      <c r="X10" s="20">
        <v>1</v>
      </c>
      <c r="Y10" s="20"/>
      <c r="Z10" s="20"/>
      <c r="AA10" s="16"/>
      <c r="AB10" s="16"/>
      <c r="AC10" s="16"/>
      <c r="AD10" s="16"/>
      <c r="AE10" s="16"/>
      <c r="AF10" s="16"/>
      <c r="AG10" s="16"/>
      <c r="AH10" s="24"/>
      <c r="AI10" s="98">
        <f t="shared" si="0"/>
        <v>867.4586524586524</v>
      </c>
      <c r="AJ10" s="91">
        <f t="shared" si="1"/>
        <v>13</v>
      </c>
      <c r="AL10" s="21">
        <v>8</v>
      </c>
      <c r="AM10" s="21">
        <f t="shared" si="2"/>
        <v>7</v>
      </c>
    </row>
    <row r="11" spans="1:39" s="21" customFormat="1" ht="12.75">
      <c r="A11" s="58">
        <v>7</v>
      </c>
      <c r="B11" s="71" t="s">
        <v>107</v>
      </c>
      <c r="C11" s="58">
        <v>1</v>
      </c>
      <c r="D11" s="20">
        <v>1</v>
      </c>
      <c r="E11" s="20">
        <v>1</v>
      </c>
      <c r="F11" s="20"/>
      <c r="G11" s="20">
        <v>1</v>
      </c>
      <c r="H11" s="20">
        <v>1</v>
      </c>
      <c r="I11" s="20"/>
      <c r="J11" s="20"/>
      <c r="K11" s="20">
        <v>1</v>
      </c>
      <c r="L11" s="20">
        <v>1</v>
      </c>
      <c r="M11" s="20"/>
      <c r="N11" s="20"/>
      <c r="O11" s="20">
        <v>1</v>
      </c>
      <c r="P11" s="20">
        <v>1</v>
      </c>
      <c r="Q11" s="20"/>
      <c r="R11" s="20"/>
      <c r="S11" s="20">
        <v>1</v>
      </c>
      <c r="T11" s="20">
        <v>1</v>
      </c>
      <c r="U11" s="20"/>
      <c r="V11" s="20"/>
      <c r="W11" s="20">
        <v>1</v>
      </c>
      <c r="X11" s="20">
        <v>1</v>
      </c>
      <c r="Y11" s="20"/>
      <c r="Z11" s="20"/>
      <c r="AA11" s="16"/>
      <c r="AB11" s="16"/>
      <c r="AC11" s="16"/>
      <c r="AD11" s="16"/>
      <c r="AE11" s="16"/>
      <c r="AF11" s="16"/>
      <c r="AG11" s="16"/>
      <c r="AH11" s="24"/>
      <c r="AI11" s="98">
        <f t="shared" si="0"/>
        <v>867.4586524586524</v>
      </c>
      <c r="AJ11" s="91">
        <f t="shared" si="1"/>
        <v>13</v>
      </c>
      <c r="AL11" s="21">
        <v>9</v>
      </c>
      <c r="AM11" s="21">
        <f t="shared" si="2"/>
        <v>7</v>
      </c>
    </row>
    <row r="12" spans="1:39" s="21" customFormat="1" ht="12.75">
      <c r="A12" s="58">
        <v>10</v>
      </c>
      <c r="B12" s="71" t="s">
        <v>130</v>
      </c>
      <c r="C12" s="58">
        <v>1</v>
      </c>
      <c r="D12" s="20">
        <v>1</v>
      </c>
      <c r="E12" s="20">
        <v>1</v>
      </c>
      <c r="F12" s="20"/>
      <c r="G12" s="20">
        <v>1</v>
      </c>
      <c r="H12" s="20"/>
      <c r="I12" s="20"/>
      <c r="J12" s="20"/>
      <c r="K12" s="20">
        <v>1</v>
      </c>
      <c r="L12" s="20">
        <v>1</v>
      </c>
      <c r="M12" s="20"/>
      <c r="N12" s="20"/>
      <c r="O12" s="20">
        <v>1</v>
      </c>
      <c r="P12" s="20">
        <v>1</v>
      </c>
      <c r="Q12" s="20"/>
      <c r="R12" s="20"/>
      <c r="S12" s="20">
        <v>1</v>
      </c>
      <c r="T12" s="20">
        <v>1</v>
      </c>
      <c r="U12" s="20"/>
      <c r="V12" s="20"/>
      <c r="W12" s="20">
        <v>1</v>
      </c>
      <c r="X12" s="20">
        <v>1</v>
      </c>
      <c r="Y12" s="20"/>
      <c r="Z12" s="20"/>
      <c r="AA12" s="16"/>
      <c r="AB12" s="16"/>
      <c r="AC12" s="16"/>
      <c r="AD12" s="16"/>
      <c r="AE12" s="16"/>
      <c r="AF12" s="16"/>
      <c r="AG12" s="16"/>
      <c r="AH12" s="24"/>
      <c r="AI12" s="98">
        <f t="shared" si="0"/>
        <v>776.5495615495615</v>
      </c>
      <c r="AJ12" s="91">
        <f t="shared" si="1"/>
        <v>12</v>
      </c>
      <c r="AL12" s="21">
        <v>10</v>
      </c>
      <c r="AM12" s="21">
        <f t="shared" si="2"/>
        <v>10</v>
      </c>
    </row>
    <row r="13" spans="1:39" s="21" customFormat="1" ht="12.75">
      <c r="A13" s="58">
        <v>11</v>
      </c>
      <c r="B13" s="71" t="s">
        <v>145</v>
      </c>
      <c r="C13" s="58">
        <v>1</v>
      </c>
      <c r="D13" s="20">
        <v>1</v>
      </c>
      <c r="E13" s="20"/>
      <c r="F13" s="20"/>
      <c r="G13" s="20">
        <v>1</v>
      </c>
      <c r="H13" s="20">
        <v>1</v>
      </c>
      <c r="I13" s="20"/>
      <c r="J13" s="20"/>
      <c r="K13" s="20">
        <v>1</v>
      </c>
      <c r="L13" s="20">
        <v>1</v>
      </c>
      <c r="M13" s="20"/>
      <c r="N13" s="20"/>
      <c r="O13" s="20">
        <v>1</v>
      </c>
      <c r="P13" s="20"/>
      <c r="Q13" s="20"/>
      <c r="R13" s="20"/>
      <c r="S13" s="20">
        <v>1</v>
      </c>
      <c r="T13" s="20"/>
      <c r="U13" s="20"/>
      <c r="V13" s="20"/>
      <c r="W13" s="20">
        <v>1</v>
      </c>
      <c r="X13" s="20">
        <v>1</v>
      </c>
      <c r="Y13" s="20"/>
      <c r="Z13" s="20"/>
      <c r="AA13" s="16"/>
      <c r="AB13" s="16"/>
      <c r="AC13" s="16"/>
      <c r="AD13" s="16"/>
      <c r="AE13" s="16"/>
      <c r="AF13" s="16"/>
      <c r="AG13" s="16"/>
      <c r="AH13" s="24"/>
      <c r="AI13" s="98">
        <f t="shared" si="0"/>
        <v>612.6967476967476</v>
      </c>
      <c r="AJ13" s="91">
        <f t="shared" si="1"/>
        <v>10</v>
      </c>
      <c r="AL13" s="21">
        <v>11</v>
      </c>
      <c r="AM13" s="21">
        <f t="shared" si="2"/>
        <v>11</v>
      </c>
    </row>
    <row r="14" spans="1:39" s="21" customFormat="1" ht="12.75">
      <c r="A14" s="58">
        <v>12</v>
      </c>
      <c r="B14" s="71" t="s">
        <v>125</v>
      </c>
      <c r="C14" s="58">
        <v>1</v>
      </c>
      <c r="D14" s="20">
        <v>1</v>
      </c>
      <c r="E14" s="20">
        <v>1</v>
      </c>
      <c r="F14" s="20"/>
      <c r="G14" s="20">
        <v>1</v>
      </c>
      <c r="H14" s="20"/>
      <c r="I14" s="20"/>
      <c r="J14" s="20"/>
      <c r="K14" s="20">
        <v>1</v>
      </c>
      <c r="L14" s="20"/>
      <c r="M14" s="20"/>
      <c r="N14" s="20"/>
      <c r="O14" s="20">
        <v>1</v>
      </c>
      <c r="P14" s="20">
        <v>1</v>
      </c>
      <c r="Q14" s="20"/>
      <c r="R14" s="20"/>
      <c r="S14" s="20">
        <v>1</v>
      </c>
      <c r="T14" s="20"/>
      <c r="U14" s="20"/>
      <c r="V14" s="20"/>
      <c r="W14" s="20">
        <v>1</v>
      </c>
      <c r="X14" s="20"/>
      <c r="Y14" s="20"/>
      <c r="Z14" s="20"/>
      <c r="AA14" s="16"/>
      <c r="AB14" s="16"/>
      <c r="AC14" s="16"/>
      <c r="AD14" s="16"/>
      <c r="AE14" s="16"/>
      <c r="AF14" s="16"/>
      <c r="AG14" s="16"/>
      <c r="AH14" s="24"/>
      <c r="AI14" s="98">
        <f t="shared" si="0"/>
        <v>494.73137973137966</v>
      </c>
      <c r="AJ14" s="91">
        <f t="shared" si="1"/>
        <v>9</v>
      </c>
      <c r="AL14" s="21">
        <v>12</v>
      </c>
      <c r="AM14" s="21">
        <f t="shared" si="2"/>
        <v>12</v>
      </c>
    </row>
    <row r="15" spans="1:39" s="21" customFormat="1" ht="12.75">
      <c r="A15" s="58">
        <v>13</v>
      </c>
      <c r="B15" s="71" t="s">
        <v>163</v>
      </c>
      <c r="C15" s="58"/>
      <c r="D15" s="20"/>
      <c r="E15" s="20"/>
      <c r="F15" s="20"/>
      <c r="G15" s="20">
        <v>1</v>
      </c>
      <c r="H15" s="20">
        <v>1</v>
      </c>
      <c r="I15" s="20"/>
      <c r="J15" s="20"/>
      <c r="K15" s="20">
        <v>1</v>
      </c>
      <c r="L15" s="20"/>
      <c r="M15" s="20"/>
      <c r="N15" s="20"/>
      <c r="O15" s="20">
        <v>1</v>
      </c>
      <c r="P15" s="20">
        <v>1</v>
      </c>
      <c r="Q15" s="20"/>
      <c r="R15" s="20"/>
      <c r="S15" s="20">
        <v>1</v>
      </c>
      <c r="T15" s="20"/>
      <c r="U15" s="20"/>
      <c r="V15" s="20"/>
      <c r="W15" s="20">
        <v>1</v>
      </c>
      <c r="X15" s="20"/>
      <c r="Y15" s="20"/>
      <c r="Z15" s="20"/>
      <c r="AA15" s="16"/>
      <c r="AB15" s="16"/>
      <c r="AC15" s="16"/>
      <c r="AD15" s="16"/>
      <c r="AE15" s="16"/>
      <c r="AF15" s="16"/>
      <c r="AG15" s="16"/>
      <c r="AH15" s="24"/>
      <c r="AI15" s="98">
        <f t="shared" si="0"/>
        <v>424.2118992118992</v>
      </c>
      <c r="AJ15" s="91">
        <f t="shared" si="1"/>
        <v>7</v>
      </c>
      <c r="AL15" s="21">
        <v>13</v>
      </c>
      <c r="AM15" s="21">
        <f t="shared" si="2"/>
        <v>13</v>
      </c>
    </row>
    <row r="16" spans="1:39" s="21" customFormat="1" ht="12.75">
      <c r="A16" s="58">
        <v>14</v>
      </c>
      <c r="B16" s="71" t="s">
        <v>119</v>
      </c>
      <c r="C16" s="58">
        <v>1</v>
      </c>
      <c r="D16" s="20">
        <v>1</v>
      </c>
      <c r="E16" s="20">
        <v>1</v>
      </c>
      <c r="F16" s="20"/>
      <c r="G16" s="20">
        <v>1</v>
      </c>
      <c r="H16" s="20"/>
      <c r="I16" s="20"/>
      <c r="J16" s="20"/>
      <c r="K16" s="20">
        <v>1</v>
      </c>
      <c r="L16" s="20"/>
      <c r="M16" s="20"/>
      <c r="N16" s="20"/>
      <c r="O16" s="20">
        <v>1</v>
      </c>
      <c r="P16" s="20"/>
      <c r="Q16" s="20"/>
      <c r="R16" s="20"/>
      <c r="S16" s="20">
        <v>1</v>
      </c>
      <c r="T16" s="20"/>
      <c r="U16" s="20"/>
      <c r="V16" s="20"/>
      <c r="W16" s="20">
        <v>1</v>
      </c>
      <c r="X16" s="20"/>
      <c r="Y16" s="20"/>
      <c r="Z16" s="20"/>
      <c r="AA16" s="16"/>
      <c r="AB16" s="16"/>
      <c r="AC16" s="16"/>
      <c r="AD16" s="16"/>
      <c r="AE16" s="16"/>
      <c r="AF16" s="16"/>
      <c r="AG16" s="16"/>
      <c r="AH16" s="24"/>
      <c r="AI16" s="98">
        <f t="shared" si="0"/>
        <v>411.3980463980464</v>
      </c>
      <c r="AJ16" s="91">
        <f t="shared" si="1"/>
        <v>8</v>
      </c>
      <c r="AL16" s="21">
        <v>14</v>
      </c>
      <c r="AM16" s="21">
        <f t="shared" si="2"/>
        <v>14</v>
      </c>
    </row>
    <row r="17" spans="1:39" s="21" customFormat="1" ht="12.75">
      <c r="A17" s="58">
        <v>15</v>
      </c>
      <c r="B17" s="71" t="s">
        <v>162</v>
      </c>
      <c r="C17" s="58">
        <v>1</v>
      </c>
      <c r="D17" s="20">
        <v>1</v>
      </c>
      <c r="E17" s="20">
        <v>1</v>
      </c>
      <c r="F17" s="20"/>
      <c r="G17" s="20">
        <v>1</v>
      </c>
      <c r="H17" s="20"/>
      <c r="I17" s="20"/>
      <c r="J17" s="20"/>
      <c r="K17" s="20"/>
      <c r="L17" s="20"/>
      <c r="M17" s="20"/>
      <c r="N17" s="20"/>
      <c r="O17" s="20">
        <v>1</v>
      </c>
      <c r="P17" s="20"/>
      <c r="Q17" s="20"/>
      <c r="R17" s="20"/>
      <c r="S17" s="20">
        <v>1</v>
      </c>
      <c r="T17" s="20"/>
      <c r="U17" s="20"/>
      <c r="V17" s="20"/>
      <c r="W17" s="20">
        <v>1</v>
      </c>
      <c r="X17" s="20"/>
      <c r="Y17" s="20"/>
      <c r="Z17" s="20"/>
      <c r="AA17" s="16"/>
      <c r="AB17" s="16"/>
      <c r="AC17" s="16"/>
      <c r="AD17" s="16"/>
      <c r="AE17" s="16"/>
      <c r="AF17" s="16"/>
      <c r="AG17" s="16"/>
      <c r="AH17" s="24"/>
      <c r="AI17" s="98">
        <f t="shared" si="0"/>
        <v>344.7313797313797</v>
      </c>
      <c r="AJ17" s="91">
        <f t="shared" si="1"/>
        <v>7</v>
      </c>
      <c r="AL17" s="21">
        <v>15</v>
      </c>
      <c r="AM17" s="21">
        <f t="shared" si="2"/>
        <v>15</v>
      </c>
    </row>
    <row r="18" spans="1:39" s="21" customFormat="1" ht="12.75">
      <c r="A18" s="58">
        <v>15</v>
      </c>
      <c r="B18" s="71" t="s">
        <v>96</v>
      </c>
      <c r="C18" s="58">
        <v>1</v>
      </c>
      <c r="D18" s="20">
        <v>1</v>
      </c>
      <c r="E18" s="20">
        <v>1</v>
      </c>
      <c r="F18" s="20"/>
      <c r="G18" s="20">
        <v>1</v>
      </c>
      <c r="H18" s="20"/>
      <c r="I18" s="20"/>
      <c r="J18" s="20"/>
      <c r="K18" s="20"/>
      <c r="L18" s="20"/>
      <c r="M18" s="20"/>
      <c r="N18" s="20"/>
      <c r="O18" s="20">
        <v>1</v>
      </c>
      <c r="P18" s="20"/>
      <c r="Q18" s="20"/>
      <c r="R18" s="20"/>
      <c r="S18" s="20">
        <v>1</v>
      </c>
      <c r="T18" s="20"/>
      <c r="U18" s="20"/>
      <c r="V18" s="20"/>
      <c r="W18" s="20">
        <v>1</v>
      </c>
      <c r="X18" s="20"/>
      <c r="Y18" s="20"/>
      <c r="Z18" s="20"/>
      <c r="AA18" s="16"/>
      <c r="AB18" s="16"/>
      <c r="AC18" s="16"/>
      <c r="AD18" s="16"/>
      <c r="AE18" s="16"/>
      <c r="AF18" s="16"/>
      <c r="AG18" s="16"/>
      <c r="AH18" s="24"/>
      <c r="AI18" s="98">
        <f t="shared" si="0"/>
        <v>344.7313797313797</v>
      </c>
      <c r="AJ18" s="91">
        <f t="shared" si="1"/>
        <v>7</v>
      </c>
      <c r="AL18" s="21">
        <v>16</v>
      </c>
      <c r="AM18" s="21">
        <f t="shared" si="2"/>
        <v>15</v>
      </c>
    </row>
    <row r="19" spans="1:39" s="21" customFormat="1" ht="12.75">
      <c r="A19" s="58">
        <v>17</v>
      </c>
      <c r="B19" s="71" t="s">
        <v>117</v>
      </c>
      <c r="C19" s="58">
        <v>1</v>
      </c>
      <c r="D19" s="20">
        <v>1</v>
      </c>
      <c r="E19" s="20"/>
      <c r="F19" s="20"/>
      <c r="G19" s="20">
        <v>1</v>
      </c>
      <c r="H19" s="20"/>
      <c r="I19" s="20"/>
      <c r="J19" s="20"/>
      <c r="K19" s="20"/>
      <c r="L19" s="20"/>
      <c r="M19" s="20"/>
      <c r="N19" s="20"/>
      <c r="O19" s="20">
        <v>1</v>
      </c>
      <c r="P19" s="20"/>
      <c r="Q19" s="20"/>
      <c r="R19" s="20"/>
      <c r="S19" s="20">
        <v>1</v>
      </c>
      <c r="T19" s="20"/>
      <c r="U19" s="20"/>
      <c r="V19" s="20"/>
      <c r="W19" s="20">
        <v>1</v>
      </c>
      <c r="X19" s="20"/>
      <c r="Y19" s="20"/>
      <c r="Z19" s="20"/>
      <c r="AA19" s="16"/>
      <c r="AB19" s="16"/>
      <c r="AC19" s="16"/>
      <c r="AD19" s="16"/>
      <c r="AE19" s="16"/>
      <c r="AF19" s="16"/>
      <c r="AG19" s="16"/>
      <c r="AH19" s="24"/>
      <c r="AI19" s="98">
        <f t="shared" si="0"/>
        <v>273.3028083028083</v>
      </c>
      <c r="AJ19" s="91">
        <f t="shared" si="1"/>
        <v>6</v>
      </c>
      <c r="AL19" s="21">
        <v>17</v>
      </c>
      <c r="AM19" s="21">
        <f t="shared" si="2"/>
        <v>17</v>
      </c>
    </row>
    <row r="20" spans="1:39" s="21" customFormat="1" ht="12.75">
      <c r="A20" s="58">
        <v>17</v>
      </c>
      <c r="B20" s="71" t="s">
        <v>86</v>
      </c>
      <c r="C20" s="58">
        <v>1</v>
      </c>
      <c r="D20" s="20">
        <v>1</v>
      </c>
      <c r="E20" s="20"/>
      <c r="F20" s="20"/>
      <c r="G20" s="20">
        <v>1</v>
      </c>
      <c r="H20" s="20"/>
      <c r="I20" s="20"/>
      <c r="J20" s="20"/>
      <c r="K20" s="20"/>
      <c r="L20" s="20"/>
      <c r="M20" s="20"/>
      <c r="N20" s="20"/>
      <c r="O20" s="20">
        <v>1</v>
      </c>
      <c r="P20" s="20"/>
      <c r="Q20" s="20"/>
      <c r="R20" s="20"/>
      <c r="S20" s="20">
        <v>1</v>
      </c>
      <c r="T20" s="20"/>
      <c r="U20" s="20"/>
      <c r="V20" s="20"/>
      <c r="W20" s="20">
        <v>1</v>
      </c>
      <c r="X20" s="20"/>
      <c r="Y20" s="20"/>
      <c r="Z20" s="20"/>
      <c r="AA20" s="16"/>
      <c r="AB20" s="16"/>
      <c r="AC20" s="16"/>
      <c r="AD20" s="16"/>
      <c r="AE20" s="16"/>
      <c r="AF20" s="16"/>
      <c r="AG20" s="16"/>
      <c r="AH20" s="24"/>
      <c r="AI20" s="98">
        <f t="shared" si="0"/>
        <v>273.3028083028083</v>
      </c>
      <c r="AJ20" s="91">
        <f t="shared" si="1"/>
        <v>6</v>
      </c>
      <c r="AL20" s="21">
        <v>18</v>
      </c>
      <c r="AM20" s="21">
        <f t="shared" si="2"/>
        <v>17</v>
      </c>
    </row>
    <row r="21" spans="1:39" s="21" customFormat="1" ht="12.75">
      <c r="A21" s="58">
        <v>19</v>
      </c>
      <c r="B21" s="71" t="s">
        <v>98</v>
      </c>
      <c r="C21" s="58">
        <v>1</v>
      </c>
      <c r="D21" s="20"/>
      <c r="E21" s="20"/>
      <c r="F21" s="20"/>
      <c r="G21" s="20">
        <v>1</v>
      </c>
      <c r="H21" s="20"/>
      <c r="I21" s="20"/>
      <c r="J21" s="20"/>
      <c r="K21" s="20">
        <v>1</v>
      </c>
      <c r="L21" s="20"/>
      <c r="M21" s="20"/>
      <c r="N21" s="20"/>
      <c r="O21" s="20">
        <v>1</v>
      </c>
      <c r="P21" s="20"/>
      <c r="Q21" s="20"/>
      <c r="R21" s="20"/>
      <c r="S21" s="20">
        <v>1</v>
      </c>
      <c r="T21" s="20"/>
      <c r="U21" s="20"/>
      <c r="V21" s="20"/>
      <c r="W21" s="20"/>
      <c r="X21" s="20"/>
      <c r="Y21" s="20"/>
      <c r="Z21" s="20"/>
      <c r="AA21" s="16"/>
      <c r="AB21" s="16"/>
      <c r="AC21" s="16"/>
      <c r="AD21" s="16"/>
      <c r="AE21" s="16"/>
      <c r="AF21" s="16"/>
      <c r="AG21" s="16"/>
      <c r="AH21" s="24"/>
      <c r="AI21" s="98">
        <f t="shared" si="0"/>
        <v>234.4139194139194</v>
      </c>
      <c r="AJ21" s="91">
        <f t="shared" si="1"/>
        <v>5</v>
      </c>
      <c r="AL21" s="21">
        <v>19</v>
      </c>
      <c r="AM21" s="21">
        <f t="shared" si="2"/>
        <v>19</v>
      </c>
    </row>
    <row r="22" spans="1:39" s="21" customFormat="1" ht="12.75">
      <c r="A22" s="58">
        <v>20</v>
      </c>
      <c r="B22" s="71" t="s">
        <v>155</v>
      </c>
      <c r="C22" s="58">
        <v>1</v>
      </c>
      <c r="D22" s="20">
        <v>1</v>
      </c>
      <c r="E22" s="20"/>
      <c r="F22" s="20"/>
      <c r="G22" s="20">
        <v>1</v>
      </c>
      <c r="H22" s="20"/>
      <c r="I22" s="20"/>
      <c r="J22" s="20"/>
      <c r="K22" s="20"/>
      <c r="L22" s="20"/>
      <c r="M22" s="20"/>
      <c r="N22" s="20"/>
      <c r="O22" s="20">
        <v>1</v>
      </c>
      <c r="P22" s="20"/>
      <c r="Q22" s="20"/>
      <c r="R22" s="20"/>
      <c r="S22" s="20">
        <v>1</v>
      </c>
      <c r="T22" s="20"/>
      <c r="U22" s="20"/>
      <c r="V22" s="20"/>
      <c r="W22" s="20"/>
      <c r="X22" s="20"/>
      <c r="Y22" s="20"/>
      <c r="Z22" s="20"/>
      <c r="AA22" s="16"/>
      <c r="AB22" s="16"/>
      <c r="AC22" s="16"/>
      <c r="AD22" s="16"/>
      <c r="AE22" s="16"/>
      <c r="AF22" s="16"/>
      <c r="AG22" s="16"/>
      <c r="AH22" s="24"/>
      <c r="AI22" s="98">
        <f t="shared" si="0"/>
        <v>217.74725274725273</v>
      </c>
      <c r="AJ22" s="91">
        <f t="shared" si="1"/>
        <v>5</v>
      </c>
      <c r="AL22" s="21">
        <v>20</v>
      </c>
      <c r="AM22" s="21">
        <f t="shared" si="2"/>
        <v>20</v>
      </c>
    </row>
    <row r="23" spans="1:39" s="21" customFormat="1" ht="12.75">
      <c r="A23" s="58">
        <v>21</v>
      </c>
      <c r="B23" s="71" t="s">
        <v>141</v>
      </c>
      <c r="C23" s="58">
        <v>1</v>
      </c>
      <c r="D23" s="20">
        <v>1</v>
      </c>
      <c r="E23" s="20"/>
      <c r="F23" s="20"/>
      <c r="G23" s="20">
        <v>1</v>
      </c>
      <c r="H23" s="20"/>
      <c r="I23" s="20"/>
      <c r="J23" s="20"/>
      <c r="K23" s="20"/>
      <c r="L23" s="20"/>
      <c r="M23" s="20"/>
      <c r="N23" s="20"/>
      <c r="O23" s="20">
        <v>1</v>
      </c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16"/>
      <c r="AB23" s="16"/>
      <c r="AC23" s="16"/>
      <c r="AD23" s="16"/>
      <c r="AE23" s="16"/>
      <c r="AF23" s="16"/>
      <c r="AG23" s="16"/>
      <c r="AH23" s="24"/>
      <c r="AI23" s="98">
        <f t="shared" si="0"/>
        <v>170.1282051282051</v>
      </c>
      <c r="AJ23" s="91">
        <f t="shared" si="1"/>
        <v>4</v>
      </c>
      <c r="AL23" s="21">
        <v>21</v>
      </c>
      <c r="AM23" s="21">
        <f t="shared" si="2"/>
        <v>21</v>
      </c>
    </row>
    <row r="24" spans="1:39" s="21" customFormat="1" ht="12.75">
      <c r="A24" s="58">
        <v>22</v>
      </c>
      <c r="B24" s="71" t="s">
        <v>121</v>
      </c>
      <c r="C24" s="58">
        <v>1</v>
      </c>
      <c r="D24" s="20">
        <v>1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>
        <v>1</v>
      </c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16"/>
      <c r="AB24" s="16"/>
      <c r="AC24" s="16"/>
      <c r="AD24" s="16"/>
      <c r="AE24" s="16"/>
      <c r="AF24" s="16"/>
      <c r="AG24" s="16"/>
      <c r="AH24" s="24"/>
      <c r="AI24" s="98">
        <f t="shared" si="0"/>
        <v>128.46153846153845</v>
      </c>
      <c r="AJ24" s="91">
        <f t="shared" si="1"/>
        <v>3</v>
      </c>
      <c r="AL24" s="21">
        <v>22</v>
      </c>
      <c r="AM24" s="21">
        <f t="shared" si="2"/>
        <v>22</v>
      </c>
    </row>
    <row r="25" spans="1:39" s="21" customFormat="1" ht="12.75">
      <c r="A25" s="58">
        <v>23</v>
      </c>
      <c r="B25" s="71" t="s">
        <v>97</v>
      </c>
      <c r="C25" s="58"/>
      <c r="D25" s="20"/>
      <c r="E25" s="20"/>
      <c r="F25" s="20"/>
      <c r="G25" s="20">
        <v>1</v>
      </c>
      <c r="H25" s="20"/>
      <c r="I25" s="20"/>
      <c r="J25" s="20"/>
      <c r="K25" s="20"/>
      <c r="L25" s="20"/>
      <c r="M25" s="20"/>
      <c r="N25" s="20"/>
      <c r="O25" s="20">
        <v>1</v>
      </c>
      <c r="P25" s="20"/>
      <c r="Q25" s="20"/>
      <c r="R25" s="20"/>
      <c r="S25" s="20">
        <v>1</v>
      </c>
      <c r="T25" s="20"/>
      <c r="U25" s="20"/>
      <c r="V25" s="20"/>
      <c r="W25" s="20"/>
      <c r="X25" s="20"/>
      <c r="Y25" s="20"/>
      <c r="Z25" s="20"/>
      <c r="AA25" s="16"/>
      <c r="AB25" s="16"/>
      <c r="AC25" s="16"/>
      <c r="AD25" s="16"/>
      <c r="AE25" s="16"/>
      <c r="AF25" s="16"/>
      <c r="AG25" s="16"/>
      <c r="AH25" s="24"/>
      <c r="AI25" s="98">
        <f t="shared" si="0"/>
        <v>127.74725274725274</v>
      </c>
      <c r="AJ25" s="91">
        <f t="shared" si="1"/>
        <v>3</v>
      </c>
      <c r="AL25" s="21">
        <v>23</v>
      </c>
      <c r="AM25" s="21">
        <f t="shared" si="2"/>
        <v>23</v>
      </c>
    </row>
    <row r="26" spans="1:39" s="21" customFormat="1" ht="12.75">
      <c r="A26" s="58">
        <v>24</v>
      </c>
      <c r="B26" s="71" t="s">
        <v>132</v>
      </c>
      <c r="C26" s="58">
        <v>1</v>
      </c>
      <c r="D26" s="20"/>
      <c r="E26" s="20"/>
      <c r="F26" s="20"/>
      <c r="G26" s="20">
        <v>1</v>
      </c>
      <c r="H26" s="20"/>
      <c r="I26" s="20"/>
      <c r="J26" s="20"/>
      <c r="K26" s="20"/>
      <c r="L26" s="20"/>
      <c r="M26" s="20"/>
      <c r="N26" s="20"/>
      <c r="O26" s="20">
        <v>1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16"/>
      <c r="AB26" s="16"/>
      <c r="AC26" s="16"/>
      <c r="AD26" s="16"/>
      <c r="AE26" s="16"/>
      <c r="AF26" s="16"/>
      <c r="AG26" s="16"/>
      <c r="AH26" s="24"/>
      <c r="AI26" s="98">
        <f t="shared" si="0"/>
        <v>120.12820512820511</v>
      </c>
      <c r="AJ26" s="91">
        <f t="shared" si="1"/>
        <v>3</v>
      </c>
      <c r="AL26" s="21">
        <v>24</v>
      </c>
      <c r="AM26" s="21">
        <f t="shared" si="2"/>
        <v>24</v>
      </c>
    </row>
    <row r="27" spans="1:39" s="21" customFormat="1" ht="12.75">
      <c r="A27" s="58">
        <v>24</v>
      </c>
      <c r="B27" s="71" t="s">
        <v>150</v>
      </c>
      <c r="C27" s="58">
        <v>1</v>
      </c>
      <c r="D27" s="20"/>
      <c r="E27" s="20"/>
      <c r="F27" s="20"/>
      <c r="G27" s="20">
        <v>1</v>
      </c>
      <c r="H27" s="20"/>
      <c r="I27" s="20"/>
      <c r="J27" s="20"/>
      <c r="K27" s="20"/>
      <c r="L27" s="20"/>
      <c r="M27" s="20"/>
      <c r="N27" s="20"/>
      <c r="O27" s="20">
        <v>1</v>
      </c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16"/>
      <c r="AB27" s="16"/>
      <c r="AC27" s="16"/>
      <c r="AD27" s="16"/>
      <c r="AE27" s="16"/>
      <c r="AF27" s="16"/>
      <c r="AG27" s="16"/>
      <c r="AH27" s="24"/>
      <c r="AI27" s="98">
        <f t="shared" si="0"/>
        <v>120.12820512820511</v>
      </c>
      <c r="AJ27" s="91">
        <f t="shared" si="1"/>
        <v>3</v>
      </c>
      <c r="AL27" s="21">
        <v>25</v>
      </c>
      <c r="AM27" s="21">
        <f t="shared" si="2"/>
        <v>24</v>
      </c>
    </row>
    <row r="28" spans="1:39" s="21" customFormat="1" ht="12.75">
      <c r="A28" s="58">
        <v>26</v>
      </c>
      <c r="B28" s="71" t="s">
        <v>112</v>
      </c>
      <c r="C28" s="58">
        <v>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16"/>
      <c r="AB28" s="16"/>
      <c r="AC28" s="16"/>
      <c r="AD28" s="16"/>
      <c r="AE28" s="16"/>
      <c r="AF28" s="16"/>
      <c r="AG28" s="16"/>
      <c r="AH28" s="24"/>
      <c r="AI28" s="98">
        <f t="shared" si="0"/>
        <v>40</v>
      </c>
      <c r="AJ28" s="91">
        <f t="shared" si="1"/>
        <v>1</v>
      </c>
      <c r="AL28" s="21">
        <v>26</v>
      </c>
      <c r="AM28" s="21">
        <f t="shared" si="2"/>
        <v>26</v>
      </c>
    </row>
    <row r="29" spans="1:39" s="21" customFormat="1" ht="12.75">
      <c r="A29" s="58">
        <v>26</v>
      </c>
      <c r="B29" s="71" t="s">
        <v>133</v>
      </c>
      <c r="C29" s="58">
        <v>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16"/>
      <c r="AB29" s="16"/>
      <c r="AC29" s="16"/>
      <c r="AD29" s="16"/>
      <c r="AE29" s="16"/>
      <c r="AF29" s="16"/>
      <c r="AG29" s="16"/>
      <c r="AH29" s="24"/>
      <c r="AI29" s="98">
        <f t="shared" si="0"/>
        <v>40</v>
      </c>
      <c r="AJ29" s="91">
        <f t="shared" si="1"/>
        <v>1</v>
      </c>
      <c r="AL29" s="21">
        <v>27</v>
      </c>
      <c r="AM29" s="21">
        <f t="shared" si="2"/>
        <v>26</v>
      </c>
    </row>
    <row r="30" spans="1:39" s="21" customFormat="1" ht="12.75">
      <c r="A30" s="58">
        <v>28</v>
      </c>
      <c r="B30" s="71" t="s">
        <v>71</v>
      </c>
      <c r="C30" s="58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>
        <v>1</v>
      </c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16"/>
      <c r="AB30" s="16"/>
      <c r="AC30" s="16"/>
      <c r="AD30" s="16"/>
      <c r="AE30" s="16"/>
      <c r="AF30" s="16"/>
      <c r="AG30" s="16"/>
      <c r="AH30" s="24"/>
      <c r="AI30" s="98">
        <f t="shared" si="0"/>
        <v>38.46153846153846</v>
      </c>
      <c r="AJ30" s="91">
        <f t="shared" si="1"/>
        <v>1</v>
      </c>
      <c r="AL30" s="21">
        <v>28</v>
      </c>
      <c r="AM30" s="21">
        <f t="shared" si="2"/>
        <v>28</v>
      </c>
    </row>
    <row r="31" spans="1:39" s="21" customFormat="1" ht="13.5" thickBot="1">
      <c r="A31" s="59">
        <v>29</v>
      </c>
      <c r="B31" s="73" t="s">
        <v>105</v>
      </c>
      <c r="C31" s="59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0"/>
      <c r="AB31" s="60"/>
      <c r="AC31" s="60"/>
      <c r="AD31" s="60"/>
      <c r="AE31" s="60"/>
      <c r="AF31" s="60"/>
      <c r="AG31" s="60"/>
      <c r="AH31" s="102"/>
      <c r="AI31" s="99">
        <f t="shared" si="0"/>
        <v>0</v>
      </c>
      <c r="AJ31" s="93">
        <f t="shared" si="1"/>
        <v>0</v>
      </c>
      <c r="AL31" s="21">
        <v>29</v>
      </c>
      <c r="AM31" s="21">
        <f t="shared" si="2"/>
        <v>29</v>
      </c>
    </row>
    <row r="32" spans="1:36" ht="12.75" hidden="1">
      <c r="A32" s="81">
        <v>30</v>
      </c>
      <c r="B32" s="39"/>
      <c r="C32" s="80"/>
      <c r="D32" s="28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28"/>
      <c r="Z32" s="28"/>
      <c r="AA32" s="4"/>
      <c r="AB32" s="4"/>
      <c r="AC32" s="4"/>
      <c r="AD32" s="4"/>
      <c r="AE32" s="4"/>
      <c r="AF32" s="4"/>
      <c r="AG32" s="4"/>
      <c r="AH32" s="56"/>
      <c r="AI32" s="104">
        <f t="shared" si="0"/>
        <v>0</v>
      </c>
      <c r="AJ32" s="4">
        <f aca="true" t="shared" si="3" ref="AJ32:AJ57">SUM(C32:AH32)</f>
        <v>0</v>
      </c>
    </row>
    <row r="33" spans="1:36" ht="12.75" hidden="1">
      <c r="A33" s="81">
        <v>31</v>
      </c>
      <c r="B33" s="12"/>
      <c r="C33" s="4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"/>
      <c r="AB33" s="2"/>
      <c r="AC33" s="2"/>
      <c r="AD33" s="2"/>
      <c r="AE33" s="2"/>
      <c r="AF33" s="2"/>
      <c r="AG33" s="2"/>
      <c r="AH33" s="5"/>
      <c r="AI33" s="10">
        <f t="shared" si="0"/>
        <v>0</v>
      </c>
      <c r="AJ33" s="2">
        <f t="shared" si="3"/>
        <v>0</v>
      </c>
    </row>
    <row r="34" spans="1:36" ht="12.75" hidden="1">
      <c r="A34" s="82">
        <v>32</v>
      </c>
      <c r="B34" s="12"/>
      <c r="C34" s="4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2"/>
      <c r="AB34" s="2"/>
      <c r="AC34" s="2"/>
      <c r="AD34" s="2"/>
      <c r="AE34" s="2"/>
      <c r="AF34" s="2"/>
      <c r="AG34" s="2"/>
      <c r="AH34" s="5"/>
      <c r="AI34" s="10">
        <f t="shared" si="0"/>
        <v>0</v>
      </c>
      <c r="AJ34" s="2">
        <f t="shared" si="3"/>
        <v>0</v>
      </c>
    </row>
    <row r="35" spans="1:36" ht="12.75" hidden="1">
      <c r="A35" s="81">
        <v>33</v>
      </c>
      <c r="B35" s="12"/>
      <c r="C35" s="4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2"/>
      <c r="AB35" s="2"/>
      <c r="AC35" s="2"/>
      <c r="AD35" s="2"/>
      <c r="AE35" s="2"/>
      <c r="AF35" s="2"/>
      <c r="AG35" s="2"/>
      <c r="AH35" s="5"/>
      <c r="AI35" s="10">
        <f aca="true" t="shared" si="4" ref="AI35:AI57">SUMPRODUCT(C35:AH35,$C$59:$AH$59)</f>
        <v>0</v>
      </c>
      <c r="AJ35" s="2">
        <f t="shared" si="3"/>
        <v>0</v>
      </c>
    </row>
    <row r="36" spans="1:36" ht="12.75" hidden="1">
      <c r="A36" s="82">
        <v>34</v>
      </c>
      <c r="B36" s="9"/>
      <c r="C36" s="4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2"/>
      <c r="AB36" s="2"/>
      <c r="AC36" s="2"/>
      <c r="AD36" s="2"/>
      <c r="AE36" s="2"/>
      <c r="AF36" s="2"/>
      <c r="AG36" s="2"/>
      <c r="AH36" s="5"/>
      <c r="AI36" s="10">
        <f t="shared" si="4"/>
        <v>0</v>
      </c>
      <c r="AJ36" s="2">
        <f t="shared" si="3"/>
        <v>0</v>
      </c>
    </row>
    <row r="37" spans="1:36" ht="12.75" hidden="1">
      <c r="A37" s="81">
        <v>35</v>
      </c>
      <c r="B37" s="9"/>
      <c r="C37" s="4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"/>
      <c r="AB37" s="2"/>
      <c r="AC37" s="2"/>
      <c r="AD37" s="2"/>
      <c r="AE37" s="2"/>
      <c r="AF37" s="2"/>
      <c r="AG37" s="2"/>
      <c r="AH37" s="5"/>
      <c r="AI37" s="10">
        <f t="shared" si="4"/>
        <v>0</v>
      </c>
      <c r="AJ37" s="2">
        <f t="shared" si="3"/>
        <v>0</v>
      </c>
    </row>
    <row r="38" spans="1:36" ht="12.75" hidden="1">
      <c r="A38" s="82">
        <v>36</v>
      </c>
      <c r="B38" s="9"/>
      <c r="C38" s="4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2"/>
      <c r="AB38" s="2"/>
      <c r="AC38" s="2"/>
      <c r="AD38" s="2"/>
      <c r="AE38" s="2"/>
      <c r="AF38" s="2"/>
      <c r="AG38" s="2"/>
      <c r="AH38" s="5"/>
      <c r="AI38" s="10">
        <f t="shared" si="4"/>
        <v>0</v>
      </c>
      <c r="AJ38" s="2">
        <f t="shared" si="3"/>
        <v>0</v>
      </c>
    </row>
    <row r="39" spans="1:36" ht="12.75" hidden="1">
      <c r="A39" s="81">
        <v>37</v>
      </c>
      <c r="B39" s="9"/>
      <c r="C39" s="46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2"/>
      <c r="AB39" s="2"/>
      <c r="AC39" s="2"/>
      <c r="AD39" s="2"/>
      <c r="AE39" s="2"/>
      <c r="AF39" s="2"/>
      <c r="AG39" s="2"/>
      <c r="AH39" s="5"/>
      <c r="AI39" s="10">
        <f t="shared" si="4"/>
        <v>0</v>
      </c>
      <c r="AJ39" s="2">
        <f t="shared" si="3"/>
        <v>0</v>
      </c>
    </row>
    <row r="40" spans="1:36" ht="12.75" hidden="1">
      <c r="A40" s="82">
        <v>38</v>
      </c>
      <c r="B40" s="9"/>
      <c r="C40" s="46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2"/>
      <c r="AB40" s="2"/>
      <c r="AC40" s="2"/>
      <c r="AD40" s="2"/>
      <c r="AE40" s="2"/>
      <c r="AF40" s="2"/>
      <c r="AG40" s="2"/>
      <c r="AH40" s="5"/>
      <c r="AI40" s="10">
        <f t="shared" si="4"/>
        <v>0</v>
      </c>
      <c r="AJ40" s="2">
        <f t="shared" si="3"/>
        <v>0</v>
      </c>
    </row>
    <row r="41" spans="1:36" ht="12.75" hidden="1">
      <c r="A41" s="81">
        <v>39</v>
      </c>
      <c r="B41" s="7"/>
      <c r="C41" s="46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2"/>
      <c r="AB41" s="2"/>
      <c r="AC41" s="2"/>
      <c r="AD41" s="2"/>
      <c r="AE41" s="2"/>
      <c r="AF41" s="2"/>
      <c r="AG41" s="2"/>
      <c r="AH41" s="5"/>
      <c r="AI41" s="10">
        <f t="shared" si="4"/>
        <v>0</v>
      </c>
      <c r="AJ41" s="2">
        <f t="shared" si="3"/>
        <v>0</v>
      </c>
    </row>
    <row r="42" spans="1:36" ht="12.75" hidden="1">
      <c r="A42" s="82">
        <v>40</v>
      </c>
      <c r="B42" s="7"/>
      <c r="C42" s="46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"/>
      <c r="AB42" s="2"/>
      <c r="AC42" s="2"/>
      <c r="AD42" s="2"/>
      <c r="AE42" s="2"/>
      <c r="AF42" s="2"/>
      <c r="AG42" s="2"/>
      <c r="AH42" s="5"/>
      <c r="AI42" s="10">
        <f t="shared" si="4"/>
        <v>0</v>
      </c>
      <c r="AJ42" s="2">
        <f t="shared" si="3"/>
        <v>0</v>
      </c>
    </row>
    <row r="43" spans="1:36" ht="12.75" hidden="1">
      <c r="A43" s="81">
        <v>41</v>
      </c>
      <c r="B43" s="7"/>
      <c r="C43" s="46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2"/>
      <c r="AB43" s="2"/>
      <c r="AC43" s="2"/>
      <c r="AD43" s="2"/>
      <c r="AE43" s="2"/>
      <c r="AF43" s="2"/>
      <c r="AG43" s="2"/>
      <c r="AH43" s="5"/>
      <c r="AI43" s="10">
        <f t="shared" si="4"/>
        <v>0</v>
      </c>
      <c r="AJ43" s="2">
        <f t="shared" si="3"/>
        <v>0</v>
      </c>
    </row>
    <row r="44" spans="1:36" ht="12.75" hidden="1">
      <c r="A44" s="82">
        <v>42</v>
      </c>
      <c r="B44" s="7"/>
      <c r="C44" s="46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2"/>
      <c r="AB44" s="2"/>
      <c r="AC44" s="2"/>
      <c r="AD44" s="2"/>
      <c r="AE44" s="2"/>
      <c r="AF44" s="2"/>
      <c r="AG44" s="2"/>
      <c r="AH44" s="5"/>
      <c r="AI44" s="10">
        <f t="shared" si="4"/>
        <v>0</v>
      </c>
      <c r="AJ44" s="2">
        <f t="shared" si="3"/>
        <v>0</v>
      </c>
    </row>
    <row r="45" spans="1:36" ht="12.75" hidden="1">
      <c r="A45" s="81">
        <v>43</v>
      </c>
      <c r="B45" s="7"/>
      <c r="C45" s="46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2"/>
      <c r="AB45" s="2"/>
      <c r="AC45" s="2"/>
      <c r="AD45" s="2"/>
      <c r="AE45" s="2"/>
      <c r="AF45" s="2"/>
      <c r="AG45" s="2"/>
      <c r="AH45" s="5"/>
      <c r="AI45" s="10">
        <f t="shared" si="4"/>
        <v>0</v>
      </c>
      <c r="AJ45" s="2">
        <f t="shared" si="3"/>
        <v>0</v>
      </c>
    </row>
    <row r="46" spans="1:36" ht="12.75" hidden="1">
      <c r="A46" s="82">
        <v>44</v>
      </c>
      <c r="B46" s="7"/>
      <c r="C46" s="46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"/>
      <c r="AB46" s="2"/>
      <c r="AC46" s="2"/>
      <c r="AD46" s="2"/>
      <c r="AE46" s="2"/>
      <c r="AF46" s="2"/>
      <c r="AG46" s="2"/>
      <c r="AH46" s="5"/>
      <c r="AI46" s="10">
        <f t="shared" si="4"/>
        <v>0</v>
      </c>
      <c r="AJ46" s="2">
        <f t="shared" si="3"/>
        <v>0</v>
      </c>
    </row>
    <row r="47" spans="1:36" ht="12.75" hidden="1">
      <c r="A47" s="81">
        <v>45</v>
      </c>
      <c r="B47" s="7"/>
      <c r="C47" s="46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2"/>
      <c r="AB47" s="2"/>
      <c r="AC47" s="2"/>
      <c r="AD47" s="2"/>
      <c r="AE47" s="2"/>
      <c r="AF47" s="2"/>
      <c r="AG47" s="2"/>
      <c r="AH47" s="5"/>
      <c r="AI47" s="10">
        <f t="shared" si="4"/>
        <v>0</v>
      </c>
      <c r="AJ47" s="2">
        <f t="shared" si="3"/>
        <v>0</v>
      </c>
    </row>
    <row r="48" spans="1:36" ht="12.75" hidden="1">
      <c r="A48" s="82">
        <v>46</v>
      </c>
      <c r="B48" s="7"/>
      <c r="C48" s="46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2"/>
      <c r="AB48" s="2"/>
      <c r="AC48" s="2"/>
      <c r="AD48" s="2"/>
      <c r="AE48" s="2"/>
      <c r="AF48" s="2"/>
      <c r="AG48" s="2"/>
      <c r="AH48" s="5"/>
      <c r="AI48" s="10">
        <f t="shared" si="4"/>
        <v>0</v>
      </c>
      <c r="AJ48" s="2">
        <f t="shared" si="3"/>
        <v>0</v>
      </c>
    </row>
    <row r="49" spans="1:36" ht="12.75" hidden="1">
      <c r="A49" s="81">
        <v>47</v>
      </c>
      <c r="B49" s="7"/>
      <c r="C49" s="46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2"/>
      <c r="AB49" s="2"/>
      <c r="AC49" s="2"/>
      <c r="AD49" s="2"/>
      <c r="AE49" s="2"/>
      <c r="AF49" s="2"/>
      <c r="AG49" s="2"/>
      <c r="AH49" s="5"/>
      <c r="AI49" s="10">
        <f t="shared" si="4"/>
        <v>0</v>
      </c>
      <c r="AJ49" s="2">
        <f t="shared" si="3"/>
        <v>0</v>
      </c>
    </row>
    <row r="50" spans="1:36" ht="12.75" hidden="1">
      <c r="A50" s="82">
        <v>48</v>
      </c>
      <c r="B50" s="7"/>
      <c r="C50" s="46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2"/>
      <c r="AB50" s="2"/>
      <c r="AC50" s="2"/>
      <c r="AD50" s="2"/>
      <c r="AE50" s="2"/>
      <c r="AF50" s="2"/>
      <c r="AG50" s="2"/>
      <c r="AH50" s="5"/>
      <c r="AI50" s="10">
        <f t="shared" si="4"/>
        <v>0</v>
      </c>
      <c r="AJ50" s="2">
        <f t="shared" si="3"/>
        <v>0</v>
      </c>
    </row>
    <row r="51" spans="1:36" ht="12.75" hidden="1">
      <c r="A51" s="81">
        <v>49</v>
      </c>
      <c r="B51" s="7"/>
      <c r="C51" s="46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2"/>
      <c r="AB51" s="2"/>
      <c r="AC51" s="2"/>
      <c r="AD51" s="2"/>
      <c r="AE51" s="2"/>
      <c r="AF51" s="2"/>
      <c r="AG51" s="2"/>
      <c r="AH51" s="5"/>
      <c r="AI51" s="10">
        <f t="shared" si="4"/>
        <v>0</v>
      </c>
      <c r="AJ51" s="2">
        <f t="shared" si="3"/>
        <v>0</v>
      </c>
    </row>
    <row r="52" spans="1:36" ht="12.75" hidden="1">
      <c r="A52" s="82">
        <v>50</v>
      </c>
      <c r="B52" s="7"/>
      <c r="C52" s="46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2"/>
      <c r="AB52" s="2"/>
      <c r="AC52" s="2"/>
      <c r="AD52" s="2"/>
      <c r="AE52" s="2"/>
      <c r="AF52" s="2"/>
      <c r="AG52" s="2"/>
      <c r="AH52" s="5"/>
      <c r="AI52" s="10">
        <f t="shared" si="4"/>
        <v>0</v>
      </c>
      <c r="AJ52" s="2">
        <f t="shared" si="3"/>
        <v>0</v>
      </c>
    </row>
    <row r="53" spans="1:36" ht="12.75" hidden="1">
      <c r="A53" s="81">
        <v>51</v>
      </c>
      <c r="B53" s="7"/>
      <c r="C53" s="46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2"/>
      <c r="AB53" s="2"/>
      <c r="AC53" s="2"/>
      <c r="AD53" s="2"/>
      <c r="AE53" s="2"/>
      <c r="AF53" s="2"/>
      <c r="AG53" s="2"/>
      <c r="AH53" s="5"/>
      <c r="AI53" s="10">
        <f t="shared" si="4"/>
        <v>0</v>
      </c>
      <c r="AJ53" s="2">
        <f t="shared" si="3"/>
        <v>0</v>
      </c>
    </row>
    <row r="54" spans="1:36" ht="12.75" hidden="1">
      <c r="A54" s="82">
        <v>52</v>
      </c>
      <c r="B54" s="7"/>
      <c r="C54" s="46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2"/>
      <c r="AB54" s="2"/>
      <c r="AC54" s="2"/>
      <c r="AD54" s="2"/>
      <c r="AE54" s="2"/>
      <c r="AF54" s="2"/>
      <c r="AG54" s="2"/>
      <c r="AH54" s="5"/>
      <c r="AI54" s="10">
        <f t="shared" si="4"/>
        <v>0</v>
      </c>
      <c r="AJ54" s="2">
        <f t="shared" si="3"/>
        <v>0</v>
      </c>
    </row>
    <row r="55" spans="1:36" ht="12.75" hidden="1">
      <c r="A55" s="81">
        <v>53</v>
      </c>
      <c r="B55" s="7"/>
      <c r="C55" s="46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2"/>
      <c r="AB55" s="2"/>
      <c r="AC55" s="2"/>
      <c r="AD55" s="2"/>
      <c r="AE55" s="2"/>
      <c r="AF55" s="2"/>
      <c r="AG55" s="2"/>
      <c r="AH55" s="5"/>
      <c r="AI55" s="10">
        <f t="shared" si="4"/>
        <v>0</v>
      </c>
      <c r="AJ55" s="2">
        <f t="shared" si="3"/>
        <v>0</v>
      </c>
    </row>
    <row r="56" spans="1:36" ht="12.75" hidden="1">
      <c r="A56" s="82">
        <v>54</v>
      </c>
      <c r="B56" s="7"/>
      <c r="C56" s="46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2"/>
      <c r="AB56" s="2"/>
      <c r="AC56" s="2"/>
      <c r="AD56" s="2"/>
      <c r="AE56" s="2"/>
      <c r="AF56" s="2"/>
      <c r="AG56" s="2"/>
      <c r="AH56" s="5"/>
      <c r="AI56" s="10">
        <f t="shared" si="4"/>
        <v>0</v>
      </c>
      <c r="AJ56" s="2">
        <f t="shared" si="3"/>
        <v>0</v>
      </c>
    </row>
    <row r="57" spans="1:36" ht="12.75" hidden="1">
      <c r="A57" s="81">
        <v>55</v>
      </c>
      <c r="B57" s="7"/>
      <c r="C57" s="46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2"/>
      <c r="AB57" s="2"/>
      <c r="AC57" s="2"/>
      <c r="AD57" s="2"/>
      <c r="AE57" s="2"/>
      <c r="AF57" s="2"/>
      <c r="AG57" s="2"/>
      <c r="AH57" s="5"/>
      <c r="AI57" s="10">
        <f t="shared" si="4"/>
        <v>0</v>
      </c>
      <c r="AJ57" s="2">
        <f t="shared" si="3"/>
        <v>0</v>
      </c>
    </row>
    <row r="58" spans="1:35" ht="12.75" hidden="1">
      <c r="A58" s="82">
        <v>56</v>
      </c>
      <c r="B58" s="4" t="s">
        <v>0</v>
      </c>
      <c r="C58" s="28">
        <f aca="true" t="shared" si="5" ref="C58:AH58">SUM(C3:C57)</f>
        <v>25</v>
      </c>
      <c r="D58" s="28">
        <f t="shared" si="5"/>
        <v>20</v>
      </c>
      <c r="E58" s="28">
        <f t="shared" si="5"/>
        <v>14</v>
      </c>
      <c r="F58" s="28">
        <f t="shared" si="5"/>
        <v>3</v>
      </c>
      <c r="G58" s="28">
        <f t="shared" si="5"/>
        <v>24</v>
      </c>
      <c r="H58" s="28">
        <f t="shared" si="5"/>
        <v>11</v>
      </c>
      <c r="I58" s="28">
        <f t="shared" si="5"/>
        <v>4</v>
      </c>
      <c r="J58" s="28">
        <f t="shared" si="5"/>
        <v>2</v>
      </c>
      <c r="K58" s="28">
        <f t="shared" si="5"/>
        <v>15</v>
      </c>
      <c r="L58" s="28">
        <f t="shared" si="5"/>
        <v>11</v>
      </c>
      <c r="M58" s="28">
        <f t="shared" si="5"/>
        <v>3</v>
      </c>
      <c r="N58" s="28">
        <f t="shared" si="5"/>
        <v>1</v>
      </c>
      <c r="O58" s="28">
        <f t="shared" si="5"/>
        <v>26</v>
      </c>
      <c r="P58" s="28">
        <f t="shared" si="5"/>
        <v>12</v>
      </c>
      <c r="Q58" s="28">
        <f t="shared" si="5"/>
        <v>6</v>
      </c>
      <c r="R58" s="28">
        <f t="shared" si="5"/>
        <v>3</v>
      </c>
      <c r="S58" s="28">
        <f t="shared" si="5"/>
        <v>21</v>
      </c>
      <c r="T58" s="28">
        <f t="shared" si="5"/>
        <v>10</v>
      </c>
      <c r="U58" s="28">
        <f t="shared" si="5"/>
        <v>4</v>
      </c>
      <c r="V58" s="28">
        <f t="shared" si="5"/>
        <v>4</v>
      </c>
      <c r="W58" s="28">
        <f t="shared" si="5"/>
        <v>18</v>
      </c>
      <c r="X58" s="28">
        <f t="shared" si="5"/>
        <v>11</v>
      </c>
      <c r="Y58" s="28">
        <f t="shared" si="5"/>
        <v>4</v>
      </c>
      <c r="Z58" s="28">
        <f t="shared" si="5"/>
        <v>5</v>
      </c>
      <c r="AA58" s="4">
        <f t="shared" si="5"/>
        <v>0</v>
      </c>
      <c r="AB58" s="4">
        <f t="shared" si="5"/>
        <v>0</v>
      </c>
      <c r="AC58" s="4">
        <f t="shared" si="5"/>
        <v>0</v>
      </c>
      <c r="AD58" s="4">
        <f t="shared" si="5"/>
        <v>0</v>
      </c>
      <c r="AE58" s="4">
        <f t="shared" si="5"/>
        <v>0</v>
      </c>
      <c r="AF58" s="4">
        <f t="shared" si="5"/>
        <v>0</v>
      </c>
      <c r="AG58" s="4">
        <f t="shared" si="5"/>
        <v>0</v>
      </c>
      <c r="AH58" s="4">
        <f t="shared" si="5"/>
        <v>0</v>
      </c>
      <c r="AI58" s="4"/>
    </row>
    <row r="59" spans="1:34" ht="12.75" hidden="1">
      <c r="A59" s="81">
        <v>57</v>
      </c>
      <c r="B59" t="s">
        <v>1</v>
      </c>
      <c r="C59" s="32">
        <f>IF(C58=0,0,$A$1/C58)</f>
        <v>40</v>
      </c>
      <c r="D59" s="32">
        <f>IF(D58=0,0,$A$1/D58)</f>
        <v>50</v>
      </c>
      <c r="E59" s="32">
        <f>IF(E58=0,0,$A$1/E58)</f>
        <v>71.42857142857143</v>
      </c>
      <c r="F59" s="32">
        <f>IF(F58=0,0,$A$1/F58)</f>
        <v>333.3333333333333</v>
      </c>
      <c r="G59" s="32">
        <f aca="true" t="shared" si="6" ref="G59:AH59">IF(G58=0,0,$A$1/G58)</f>
        <v>41.666666666666664</v>
      </c>
      <c r="H59" s="32">
        <f t="shared" si="6"/>
        <v>90.9090909090909</v>
      </c>
      <c r="I59" s="32">
        <f t="shared" si="6"/>
        <v>250</v>
      </c>
      <c r="J59" s="32">
        <f t="shared" si="6"/>
        <v>500</v>
      </c>
      <c r="K59" s="32">
        <f t="shared" si="6"/>
        <v>66.66666666666667</v>
      </c>
      <c r="L59" s="32">
        <f t="shared" si="6"/>
        <v>90.9090909090909</v>
      </c>
      <c r="M59" s="32">
        <f t="shared" si="6"/>
        <v>333.3333333333333</v>
      </c>
      <c r="N59" s="32">
        <f t="shared" si="6"/>
        <v>1000</v>
      </c>
      <c r="O59" s="32">
        <f t="shared" si="6"/>
        <v>38.46153846153846</v>
      </c>
      <c r="P59" s="32">
        <f t="shared" si="6"/>
        <v>83.33333333333333</v>
      </c>
      <c r="Q59" s="32">
        <f t="shared" si="6"/>
        <v>166.66666666666666</v>
      </c>
      <c r="R59" s="32">
        <f t="shared" si="6"/>
        <v>333.3333333333333</v>
      </c>
      <c r="S59" s="32">
        <f t="shared" si="6"/>
        <v>47.61904761904762</v>
      </c>
      <c r="T59" s="32">
        <f t="shared" si="6"/>
        <v>100</v>
      </c>
      <c r="U59" s="32">
        <f t="shared" si="6"/>
        <v>250</v>
      </c>
      <c r="V59" s="32">
        <f t="shared" si="6"/>
        <v>250</v>
      </c>
      <c r="W59" s="32">
        <f t="shared" si="6"/>
        <v>55.55555555555556</v>
      </c>
      <c r="X59" s="32">
        <f t="shared" si="6"/>
        <v>90.9090909090909</v>
      </c>
      <c r="Y59" s="32">
        <f t="shared" si="6"/>
        <v>250</v>
      </c>
      <c r="Z59" s="32">
        <f t="shared" si="6"/>
        <v>200</v>
      </c>
      <c r="AA59" s="1">
        <f t="shared" si="6"/>
        <v>0</v>
      </c>
      <c r="AB59" s="1">
        <f t="shared" si="6"/>
        <v>0</v>
      </c>
      <c r="AC59" s="1">
        <f t="shared" si="6"/>
        <v>0</v>
      </c>
      <c r="AD59" s="1">
        <f t="shared" si="6"/>
        <v>0</v>
      </c>
      <c r="AE59" s="1">
        <f t="shared" si="6"/>
        <v>0</v>
      </c>
      <c r="AF59" s="1">
        <f t="shared" si="6"/>
        <v>0</v>
      </c>
      <c r="AG59" s="1">
        <f t="shared" si="6"/>
        <v>0</v>
      </c>
      <c r="AH59" s="1">
        <f t="shared" si="6"/>
        <v>0</v>
      </c>
    </row>
  </sheetData>
  <sheetProtection/>
  <mergeCells count="2">
    <mergeCell ref="C1:AH1"/>
    <mergeCell ref="AI1:A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6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27" bestFit="1" customWidth="1"/>
    <col min="2" max="2" width="20.75390625" style="0" bestFit="1" customWidth="1"/>
    <col min="3" max="26" width="3.00390625" style="0" customWidth="1"/>
    <col min="27" max="34" width="3.00390625" style="0" hidden="1" customWidth="1"/>
    <col min="35" max="35" width="6.625" style="0" bestFit="1" customWidth="1"/>
    <col min="36" max="36" width="6.00390625" style="0" bestFit="1" customWidth="1"/>
  </cols>
  <sheetData>
    <row r="1" spans="1:38" ht="12.75">
      <c r="A1" s="123">
        <v>1000</v>
      </c>
      <c r="B1" s="31"/>
      <c r="C1" s="148" t="s">
        <v>173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56"/>
      <c r="AJ1" s="157"/>
      <c r="AK1" s="149" t="s">
        <v>174</v>
      </c>
      <c r="AL1" s="149"/>
    </row>
    <row r="2" spans="1:38" ht="13.5" thickBot="1">
      <c r="A2" s="40" t="s">
        <v>157</v>
      </c>
      <c r="B2" s="69" t="s">
        <v>2</v>
      </c>
      <c r="C2" s="117">
        <v>1</v>
      </c>
      <c r="D2" s="85">
        <v>2</v>
      </c>
      <c r="E2" s="85">
        <v>3</v>
      </c>
      <c r="F2" s="85">
        <v>4</v>
      </c>
      <c r="G2" s="85">
        <v>5</v>
      </c>
      <c r="H2" s="85">
        <v>6</v>
      </c>
      <c r="I2" s="85">
        <v>7</v>
      </c>
      <c r="J2" s="85">
        <v>8</v>
      </c>
      <c r="K2" s="85">
        <v>9</v>
      </c>
      <c r="L2" s="85">
        <v>10</v>
      </c>
      <c r="M2" s="85">
        <v>11</v>
      </c>
      <c r="N2" s="85">
        <v>12</v>
      </c>
      <c r="O2" s="85">
        <v>13</v>
      </c>
      <c r="P2" s="85">
        <v>14</v>
      </c>
      <c r="Q2" s="85">
        <v>15</v>
      </c>
      <c r="R2" s="85">
        <v>16</v>
      </c>
      <c r="S2" s="85">
        <v>17</v>
      </c>
      <c r="T2" s="85">
        <v>18</v>
      </c>
      <c r="U2" s="85">
        <v>19</v>
      </c>
      <c r="V2" s="85">
        <v>20</v>
      </c>
      <c r="W2" s="85">
        <v>21</v>
      </c>
      <c r="X2" s="42">
        <v>22</v>
      </c>
      <c r="Y2" s="42">
        <v>23</v>
      </c>
      <c r="Z2" s="42">
        <v>24</v>
      </c>
      <c r="AA2" s="42">
        <v>25</v>
      </c>
      <c r="AB2" s="42">
        <v>26</v>
      </c>
      <c r="AC2" s="42">
        <v>27</v>
      </c>
      <c r="AD2" s="42">
        <v>28</v>
      </c>
      <c r="AE2" s="42">
        <v>29</v>
      </c>
      <c r="AF2" s="42">
        <v>30</v>
      </c>
      <c r="AG2" s="42">
        <v>31</v>
      </c>
      <c r="AH2" s="44">
        <v>32</v>
      </c>
      <c r="AI2" s="40" t="s">
        <v>164</v>
      </c>
      <c r="AJ2" s="63" t="s">
        <v>3</v>
      </c>
      <c r="AK2" s="38" t="s">
        <v>177</v>
      </c>
      <c r="AL2" s="30" t="s">
        <v>178</v>
      </c>
    </row>
    <row r="3" spans="1:38" ht="12.75">
      <c r="A3" s="49">
        <v>1</v>
      </c>
      <c r="B3" s="70" t="s">
        <v>29</v>
      </c>
      <c r="C3" s="76">
        <v>1</v>
      </c>
      <c r="D3" s="14">
        <v>1</v>
      </c>
      <c r="E3" s="14">
        <v>1</v>
      </c>
      <c r="F3" s="14">
        <v>1</v>
      </c>
      <c r="G3" s="14">
        <v>1</v>
      </c>
      <c r="H3" s="14">
        <v>1</v>
      </c>
      <c r="I3" s="14">
        <v>1</v>
      </c>
      <c r="J3" s="14"/>
      <c r="K3" s="14">
        <v>1</v>
      </c>
      <c r="L3" s="14">
        <v>1</v>
      </c>
      <c r="M3" s="14">
        <v>1</v>
      </c>
      <c r="N3" s="14"/>
      <c r="O3" s="14">
        <v>1</v>
      </c>
      <c r="P3" s="14">
        <v>1</v>
      </c>
      <c r="Q3" s="14">
        <v>1</v>
      </c>
      <c r="R3" s="14">
        <v>1</v>
      </c>
      <c r="S3" s="14">
        <v>1</v>
      </c>
      <c r="T3" s="14">
        <v>1</v>
      </c>
      <c r="U3" s="14">
        <v>1</v>
      </c>
      <c r="V3" s="14">
        <v>1</v>
      </c>
      <c r="W3" s="14">
        <v>1</v>
      </c>
      <c r="X3" s="14">
        <v>1</v>
      </c>
      <c r="Y3" s="14">
        <v>1</v>
      </c>
      <c r="Z3" s="14">
        <v>1</v>
      </c>
      <c r="AA3" s="4"/>
      <c r="AB3" s="4"/>
      <c r="AC3" s="4"/>
      <c r="AD3" s="4"/>
      <c r="AE3" s="4"/>
      <c r="AF3" s="4"/>
      <c r="AG3" s="4"/>
      <c r="AH3" s="6"/>
      <c r="AI3" s="118">
        <f aca="true" t="shared" si="0" ref="AI3:AI29">SUMPRODUCT(C3:AH3,$C$64:$AH$64)</f>
        <v>5421.547822027362</v>
      </c>
      <c r="AJ3" s="113">
        <f aca="true" t="shared" si="1" ref="AJ3:AJ29">SUM(C3:AH3)</f>
        <v>22</v>
      </c>
      <c r="AK3" s="45" t="s">
        <v>179</v>
      </c>
      <c r="AL3" s="35" t="s">
        <v>179</v>
      </c>
    </row>
    <row r="4" spans="1:38" ht="12.75">
      <c r="A4" s="51">
        <v>2</v>
      </c>
      <c r="B4" s="71" t="s">
        <v>24</v>
      </c>
      <c r="C4" s="77">
        <v>1</v>
      </c>
      <c r="D4" s="16">
        <v>1</v>
      </c>
      <c r="E4" s="16">
        <v>1</v>
      </c>
      <c r="F4" s="16">
        <v>1</v>
      </c>
      <c r="G4" s="16">
        <v>1</v>
      </c>
      <c r="H4" s="16">
        <v>1</v>
      </c>
      <c r="I4" s="16">
        <v>1</v>
      </c>
      <c r="J4" s="16"/>
      <c r="K4" s="16">
        <v>1</v>
      </c>
      <c r="L4" s="16">
        <v>1</v>
      </c>
      <c r="M4" s="16"/>
      <c r="N4" s="16"/>
      <c r="O4" s="16">
        <v>1</v>
      </c>
      <c r="P4" s="16">
        <v>1</v>
      </c>
      <c r="Q4" s="16">
        <v>1</v>
      </c>
      <c r="R4" s="16"/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/>
      <c r="AA4" s="2"/>
      <c r="AB4" s="2"/>
      <c r="AC4" s="2"/>
      <c r="AD4" s="2"/>
      <c r="AE4" s="2"/>
      <c r="AF4" s="2"/>
      <c r="AG4" s="2"/>
      <c r="AH4" s="3"/>
      <c r="AI4" s="119">
        <f t="shared" si="0"/>
        <v>2921.5478220273617</v>
      </c>
      <c r="AJ4" s="105">
        <f t="shared" si="1"/>
        <v>19</v>
      </c>
      <c r="AK4" s="46">
        <v>0</v>
      </c>
      <c r="AL4" s="35" t="s">
        <v>182</v>
      </c>
    </row>
    <row r="5" spans="1:36" ht="12.75">
      <c r="A5" s="51">
        <v>3</v>
      </c>
      <c r="B5" s="71" t="s">
        <v>42</v>
      </c>
      <c r="C5" s="77">
        <v>1</v>
      </c>
      <c r="D5" s="16">
        <v>1</v>
      </c>
      <c r="E5" s="16">
        <v>1</v>
      </c>
      <c r="F5" s="16"/>
      <c r="G5" s="16">
        <v>1</v>
      </c>
      <c r="H5" s="16">
        <v>1</v>
      </c>
      <c r="I5" s="16">
        <v>1</v>
      </c>
      <c r="J5" s="16"/>
      <c r="K5" s="16">
        <v>1</v>
      </c>
      <c r="L5" s="16">
        <v>1</v>
      </c>
      <c r="M5" s="16"/>
      <c r="N5" s="16"/>
      <c r="O5" s="16">
        <v>1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/>
      <c r="V5" s="16"/>
      <c r="W5" s="16">
        <v>1</v>
      </c>
      <c r="X5" s="16">
        <v>1</v>
      </c>
      <c r="Y5" s="16">
        <v>1</v>
      </c>
      <c r="Z5" s="16"/>
      <c r="AA5" s="2"/>
      <c r="AB5" s="2"/>
      <c r="AC5" s="2"/>
      <c r="AD5" s="2"/>
      <c r="AE5" s="2"/>
      <c r="AF5" s="2"/>
      <c r="AG5" s="2"/>
      <c r="AH5" s="3"/>
      <c r="AI5" s="119">
        <f t="shared" si="0"/>
        <v>2221.5478220273617</v>
      </c>
      <c r="AJ5" s="105">
        <f t="shared" si="1"/>
        <v>17</v>
      </c>
    </row>
    <row r="6" spans="1:36" ht="12.75">
      <c r="A6" s="51">
        <v>4</v>
      </c>
      <c r="B6" s="71" t="s">
        <v>33</v>
      </c>
      <c r="C6" s="77">
        <v>1</v>
      </c>
      <c r="D6" s="16">
        <v>1</v>
      </c>
      <c r="E6" s="16">
        <v>1</v>
      </c>
      <c r="F6" s="16"/>
      <c r="G6" s="16">
        <v>1</v>
      </c>
      <c r="H6" s="16">
        <v>1</v>
      </c>
      <c r="I6" s="16">
        <v>1</v>
      </c>
      <c r="J6" s="16"/>
      <c r="K6" s="16">
        <v>1</v>
      </c>
      <c r="L6" s="16">
        <v>1</v>
      </c>
      <c r="M6" s="16"/>
      <c r="N6" s="16"/>
      <c r="O6" s="16">
        <v>1</v>
      </c>
      <c r="P6" s="16">
        <v>1</v>
      </c>
      <c r="Q6" s="16">
        <v>1</v>
      </c>
      <c r="R6" s="16"/>
      <c r="S6" s="16">
        <v>1</v>
      </c>
      <c r="T6" s="16">
        <v>1</v>
      </c>
      <c r="U6" s="16"/>
      <c r="V6" s="16">
        <v>1</v>
      </c>
      <c r="W6" s="16">
        <v>1</v>
      </c>
      <c r="X6" s="16">
        <v>1</v>
      </c>
      <c r="Y6" s="16"/>
      <c r="Z6" s="16"/>
      <c r="AA6" s="2"/>
      <c r="AB6" s="2"/>
      <c r="AC6" s="2"/>
      <c r="AD6" s="2"/>
      <c r="AE6" s="2"/>
      <c r="AF6" s="2"/>
      <c r="AG6" s="2"/>
      <c r="AH6" s="3"/>
      <c r="AI6" s="119">
        <f t="shared" si="0"/>
        <v>1588.2144886940284</v>
      </c>
      <c r="AJ6" s="105">
        <f t="shared" si="1"/>
        <v>16</v>
      </c>
    </row>
    <row r="7" spans="1:36" ht="12.75">
      <c r="A7" s="51">
        <v>4</v>
      </c>
      <c r="B7" s="71" t="s">
        <v>21</v>
      </c>
      <c r="C7" s="77">
        <v>1</v>
      </c>
      <c r="D7" s="16">
        <v>1</v>
      </c>
      <c r="E7" s="16">
        <v>1</v>
      </c>
      <c r="F7" s="16"/>
      <c r="G7" s="16">
        <v>1</v>
      </c>
      <c r="H7" s="16">
        <v>1</v>
      </c>
      <c r="I7" s="16">
        <v>1</v>
      </c>
      <c r="J7" s="16"/>
      <c r="K7" s="16">
        <v>1</v>
      </c>
      <c r="L7" s="16">
        <v>1</v>
      </c>
      <c r="M7" s="16"/>
      <c r="N7" s="16"/>
      <c r="O7" s="16">
        <v>1</v>
      </c>
      <c r="P7" s="16">
        <v>1</v>
      </c>
      <c r="Q7" s="16">
        <v>1</v>
      </c>
      <c r="R7" s="16"/>
      <c r="S7" s="16">
        <v>1</v>
      </c>
      <c r="T7" s="16">
        <v>1</v>
      </c>
      <c r="U7" s="16"/>
      <c r="V7" s="16">
        <v>1</v>
      </c>
      <c r="W7" s="16">
        <v>1</v>
      </c>
      <c r="X7" s="16">
        <v>1</v>
      </c>
      <c r="Y7" s="16"/>
      <c r="Z7" s="16"/>
      <c r="AA7" s="2"/>
      <c r="AB7" s="2"/>
      <c r="AC7" s="2"/>
      <c r="AD7" s="2"/>
      <c r="AE7" s="2"/>
      <c r="AF7" s="2"/>
      <c r="AG7" s="2"/>
      <c r="AH7" s="3"/>
      <c r="AI7" s="119">
        <f t="shared" si="0"/>
        <v>1588.2144886940284</v>
      </c>
      <c r="AJ7" s="105">
        <f t="shared" si="1"/>
        <v>16</v>
      </c>
    </row>
    <row r="8" spans="1:36" ht="12.75">
      <c r="A8" s="51">
        <v>4</v>
      </c>
      <c r="B8" s="71" t="s">
        <v>37</v>
      </c>
      <c r="C8" s="77">
        <v>1</v>
      </c>
      <c r="D8" s="16">
        <v>1</v>
      </c>
      <c r="E8" s="16">
        <v>1</v>
      </c>
      <c r="F8" s="16"/>
      <c r="G8" s="16">
        <v>1</v>
      </c>
      <c r="H8" s="16">
        <v>1</v>
      </c>
      <c r="I8" s="16">
        <v>1</v>
      </c>
      <c r="J8" s="16"/>
      <c r="K8" s="16">
        <v>1</v>
      </c>
      <c r="L8" s="16">
        <v>1</v>
      </c>
      <c r="M8" s="16"/>
      <c r="N8" s="16"/>
      <c r="O8" s="16">
        <v>1</v>
      </c>
      <c r="P8" s="16">
        <v>1</v>
      </c>
      <c r="Q8" s="16">
        <v>1</v>
      </c>
      <c r="R8" s="16"/>
      <c r="S8" s="16">
        <v>1</v>
      </c>
      <c r="T8" s="16">
        <v>1</v>
      </c>
      <c r="U8" s="16"/>
      <c r="V8" s="16">
        <v>1</v>
      </c>
      <c r="W8" s="16">
        <v>1</v>
      </c>
      <c r="X8" s="16">
        <v>1</v>
      </c>
      <c r="Y8" s="16"/>
      <c r="Z8" s="16"/>
      <c r="AA8" s="2"/>
      <c r="AB8" s="2"/>
      <c r="AC8" s="2"/>
      <c r="AD8" s="2"/>
      <c r="AE8" s="2"/>
      <c r="AF8" s="2"/>
      <c r="AG8" s="2"/>
      <c r="AH8" s="3"/>
      <c r="AI8" s="119">
        <f t="shared" si="0"/>
        <v>1588.2144886940284</v>
      </c>
      <c r="AJ8" s="105">
        <f t="shared" si="1"/>
        <v>16</v>
      </c>
    </row>
    <row r="9" spans="1:36" ht="12.75">
      <c r="A9" s="51">
        <v>7</v>
      </c>
      <c r="B9" s="71" t="s">
        <v>22</v>
      </c>
      <c r="C9" s="77">
        <v>1</v>
      </c>
      <c r="D9" s="16">
        <v>1</v>
      </c>
      <c r="E9" s="16">
        <v>1</v>
      </c>
      <c r="F9" s="16"/>
      <c r="G9" s="16">
        <v>1</v>
      </c>
      <c r="H9" s="16">
        <v>1</v>
      </c>
      <c r="I9" s="16">
        <v>1</v>
      </c>
      <c r="J9" s="16"/>
      <c r="K9" s="16">
        <v>1</v>
      </c>
      <c r="L9" s="16">
        <v>1</v>
      </c>
      <c r="M9" s="16"/>
      <c r="N9" s="16"/>
      <c r="O9" s="16">
        <v>1</v>
      </c>
      <c r="P9" s="16">
        <v>1</v>
      </c>
      <c r="Q9" s="16">
        <v>1</v>
      </c>
      <c r="R9" s="16"/>
      <c r="S9" s="16">
        <v>1</v>
      </c>
      <c r="T9" s="16">
        <v>1</v>
      </c>
      <c r="U9" s="16"/>
      <c r="V9" s="16"/>
      <c r="W9" s="16">
        <v>1</v>
      </c>
      <c r="X9" s="16">
        <v>1</v>
      </c>
      <c r="Y9" s="16"/>
      <c r="Z9" s="16"/>
      <c r="AA9" s="2"/>
      <c r="AB9" s="2"/>
      <c r="AC9" s="2"/>
      <c r="AD9" s="2"/>
      <c r="AE9" s="2"/>
      <c r="AF9" s="2"/>
      <c r="AG9" s="2"/>
      <c r="AH9" s="3"/>
      <c r="AI9" s="119">
        <f t="shared" si="0"/>
        <v>1388.2144886940284</v>
      </c>
      <c r="AJ9" s="105">
        <f t="shared" si="1"/>
        <v>15</v>
      </c>
    </row>
    <row r="10" spans="1:36" ht="12.75">
      <c r="A10" s="51">
        <v>8</v>
      </c>
      <c r="B10" s="71" t="s">
        <v>27</v>
      </c>
      <c r="C10" s="77">
        <v>1</v>
      </c>
      <c r="D10" s="16">
        <v>1</v>
      </c>
      <c r="E10" s="16">
        <v>1</v>
      </c>
      <c r="F10" s="16"/>
      <c r="G10" s="16">
        <v>1</v>
      </c>
      <c r="H10" s="16">
        <v>1</v>
      </c>
      <c r="I10" s="16"/>
      <c r="J10" s="16"/>
      <c r="K10" s="16">
        <v>1</v>
      </c>
      <c r="L10" s="16"/>
      <c r="M10" s="16"/>
      <c r="N10" s="16"/>
      <c r="O10" s="16">
        <v>1</v>
      </c>
      <c r="P10" s="16">
        <v>1</v>
      </c>
      <c r="Q10" s="16"/>
      <c r="R10" s="16"/>
      <c r="S10" s="16">
        <v>1</v>
      </c>
      <c r="T10" s="16">
        <v>1</v>
      </c>
      <c r="U10" s="16"/>
      <c r="V10" s="16"/>
      <c r="W10" s="16">
        <v>1</v>
      </c>
      <c r="X10" s="16">
        <v>1</v>
      </c>
      <c r="Y10" s="16"/>
      <c r="Z10" s="16"/>
      <c r="AA10" s="2"/>
      <c r="AB10" s="2"/>
      <c r="AC10" s="2"/>
      <c r="AD10" s="2"/>
      <c r="AE10" s="2"/>
      <c r="AF10" s="2"/>
      <c r="AG10" s="2"/>
      <c r="AH10" s="3"/>
      <c r="AI10" s="119">
        <f t="shared" si="0"/>
        <v>959.6430601225996</v>
      </c>
      <c r="AJ10" s="105">
        <f t="shared" si="1"/>
        <v>12</v>
      </c>
    </row>
    <row r="11" spans="1:36" ht="12.75">
      <c r="A11" s="51">
        <v>9</v>
      </c>
      <c r="B11" s="71" t="s">
        <v>31</v>
      </c>
      <c r="C11" s="77">
        <v>1</v>
      </c>
      <c r="D11" s="16">
        <v>1</v>
      </c>
      <c r="E11" s="16">
        <v>1</v>
      </c>
      <c r="F11" s="16"/>
      <c r="G11" s="16">
        <v>1</v>
      </c>
      <c r="H11" s="16">
        <v>1</v>
      </c>
      <c r="I11" s="16"/>
      <c r="J11" s="16"/>
      <c r="K11" s="16">
        <v>1</v>
      </c>
      <c r="L11" s="16"/>
      <c r="M11" s="16"/>
      <c r="N11" s="16"/>
      <c r="O11" s="16">
        <v>1</v>
      </c>
      <c r="P11" s="16">
        <v>1</v>
      </c>
      <c r="Q11" s="16"/>
      <c r="R11" s="16"/>
      <c r="S11" s="16">
        <v>1</v>
      </c>
      <c r="T11" s="16"/>
      <c r="U11" s="16"/>
      <c r="V11" s="16"/>
      <c r="W11" s="16">
        <v>1</v>
      </c>
      <c r="X11" s="16">
        <v>1</v>
      </c>
      <c r="Y11" s="16"/>
      <c r="Z11" s="16"/>
      <c r="AA11" s="2"/>
      <c r="AB11" s="2"/>
      <c r="AC11" s="2"/>
      <c r="AD11" s="2"/>
      <c r="AE11" s="2"/>
      <c r="AF11" s="2"/>
      <c r="AG11" s="2"/>
      <c r="AH11" s="3"/>
      <c r="AI11" s="119">
        <f t="shared" si="0"/>
        <v>834.6430601225996</v>
      </c>
      <c r="AJ11" s="105">
        <f t="shared" si="1"/>
        <v>11</v>
      </c>
    </row>
    <row r="12" spans="1:36" ht="12.75">
      <c r="A12" s="51">
        <v>10</v>
      </c>
      <c r="B12" s="71" t="s">
        <v>35</v>
      </c>
      <c r="C12" s="77">
        <v>1</v>
      </c>
      <c r="D12" s="16">
        <v>1</v>
      </c>
      <c r="E12" s="16"/>
      <c r="F12" s="16"/>
      <c r="G12" s="16">
        <v>1</v>
      </c>
      <c r="H12" s="16">
        <v>1</v>
      </c>
      <c r="I12" s="16"/>
      <c r="J12" s="16"/>
      <c r="K12" s="16">
        <v>1</v>
      </c>
      <c r="L12" s="16"/>
      <c r="M12" s="16"/>
      <c r="N12" s="16"/>
      <c r="O12" s="16">
        <v>1</v>
      </c>
      <c r="P12" s="16">
        <v>1</v>
      </c>
      <c r="Q12" s="16"/>
      <c r="R12" s="16"/>
      <c r="S12" s="16">
        <v>1</v>
      </c>
      <c r="T12" s="16"/>
      <c r="U12" s="16"/>
      <c r="V12" s="16"/>
      <c r="W12" s="16">
        <v>1</v>
      </c>
      <c r="X12" s="16"/>
      <c r="Y12" s="16"/>
      <c r="Z12" s="16"/>
      <c r="AA12" s="2"/>
      <c r="AB12" s="2"/>
      <c r="AC12" s="2"/>
      <c r="AD12" s="2"/>
      <c r="AE12" s="2"/>
      <c r="AF12" s="2"/>
      <c r="AG12" s="2"/>
      <c r="AH12" s="3"/>
      <c r="AI12" s="119">
        <f t="shared" si="0"/>
        <v>612.4208379003775</v>
      </c>
      <c r="AJ12" s="105">
        <f t="shared" si="1"/>
        <v>9</v>
      </c>
    </row>
    <row r="13" spans="1:36" ht="12.75">
      <c r="A13" s="51">
        <v>11</v>
      </c>
      <c r="B13" s="71" t="s">
        <v>25</v>
      </c>
      <c r="C13" s="77">
        <v>1</v>
      </c>
      <c r="D13" s="16">
        <v>1</v>
      </c>
      <c r="E13" s="16"/>
      <c r="F13" s="16"/>
      <c r="G13" s="16">
        <v>1</v>
      </c>
      <c r="H13" s="16"/>
      <c r="I13" s="16"/>
      <c r="J13" s="16"/>
      <c r="K13" s="16">
        <v>1</v>
      </c>
      <c r="L13" s="16"/>
      <c r="M13" s="16"/>
      <c r="N13" s="16"/>
      <c r="O13" s="16">
        <v>1</v>
      </c>
      <c r="P13" s="16"/>
      <c r="Q13" s="16"/>
      <c r="R13" s="16"/>
      <c r="S13" s="16">
        <v>1</v>
      </c>
      <c r="T13" s="16"/>
      <c r="U13" s="16"/>
      <c r="V13" s="16"/>
      <c r="W13" s="16">
        <v>1</v>
      </c>
      <c r="X13" s="16"/>
      <c r="Y13" s="16"/>
      <c r="Z13" s="16"/>
      <c r="AA13" s="2"/>
      <c r="AB13" s="2"/>
      <c r="AC13" s="2"/>
      <c r="AD13" s="2"/>
      <c r="AE13" s="2"/>
      <c r="AF13" s="2"/>
      <c r="AG13" s="2"/>
      <c r="AH13" s="3"/>
      <c r="AI13" s="119">
        <f t="shared" si="0"/>
        <v>412.42083790037753</v>
      </c>
      <c r="AJ13" s="105">
        <f t="shared" si="1"/>
        <v>7</v>
      </c>
    </row>
    <row r="14" spans="1:36" ht="12.75">
      <c r="A14" s="51">
        <v>11</v>
      </c>
      <c r="B14" s="71" t="s">
        <v>38</v>
      </c>
      <c r="C14" s="77">
        <v>1</v>
      </c>
      <c r="D14" s="16">
        <v>1</v>
      </c>
      <c r="E14" s="16"/>
      <c r="F14" s="16"/>
      <c r="G14" s="16">
        <v>1</v>
      </c>
      <c r="H14" s="16"/>
      <c r="I14" s="16"/>
      <c r="J14" s="16"/>
      <c r="K14" s="16">
        <v>1</v>
      </c>
      <c r="L14" s="16"/>
      <c r="M14" s="16"/>
      <c r="N14" s="16"/>
      <c r="O14" s="16">
        <v>1</v>
      </c>
      <c r="P14" s="16"/>
      <c r="Q14" s="16"/>
      <c r="R14" s="16"/>
      <c r="S14" s="16">
        <v>1</v>
      </c>
      <c r="T14" s="16"/>
      <c r="U14" s="16"/>
      <c r="V14" s="16"/>
      <c r="W14" s="16">
        <v>1</v>
      </c>
      <c r="X14" s="16"/>
      <c r="Y14" s="16"/>
      <c r="Z14" s="16"/>
      <c r="AA14" s="2"/>
      <c r="AB14" s="2"/>
      <c r="AC14" s="2"/>
      <c r="AD14" s="2"/>
      <c r="AE14" s="2"/>
      <c r="AF14" s="2"/>
      <c r="AG14" s="2"/>
      <c r="AH14" s="3"/>
      <c r="AI14" s="119">
        <f t="shared" si="0"/>
        <v>412.42083790037753</v>
      </c>
      <c r="AJ14" s="105">
        <f t="shared" si="1"/>
        <v>7</v>
      </c>
    </row>
    <row r="15" spans="1:36" ht="12.75">
      <c r="A15" s="51">
        <v>13</v>
      </c>
      <c r="B15" s="71" t="s">
        <v>26</v>
      </c>
      <c r="C15" s="77">
        <v>1</v>
      </c>
      <c r="D15" s="16">
        <v>1</v>
      </c>
      <c r="E15" s="16"/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>
        <v>1</v>
      </c>
      <c r="P15" s="16"/>
      <c r="Q15" s="16"/>
      <c r="R15" s="16"/>
      <c r="S15" s="16">
        <v>1</v>
      </c>
      <c r="T15" s="16"/>
      <c r="U15" s="16"/>
      <c r="V15" s="16"/>
      <c r="W15" s="16">
        <v>1</v>
      </c>
      <c r="X15" s="16"/>
      <c r="Y15" s="16"/>
      <c r="Z15" s="16"/>
      <c r="AA15" s="2"/>
      <c r="AB15" s="2"/>
      <c r="AC15" s="2"/>
      <c r="AD15" s="2"/>
      <c r="AE15" s="2"/>
      <c r="AF15" s="2"/>
      <c r="AG15" s="2"/>
      <c r="AH15" s="3"/>
      <c r="AI15" s="119">
        <f t="shared" si="0"/>
        <v>329.0875045670442</v>
      </c>
      <c r="AJ15" s="105">
        <f t="shared" si="1"/>
        <v>6</v>
      </c>
    </row>
    <row r="16" spans="1:36" ht="12.75">
      <c r="A16" s="51">
        <v>13</v>
      </c>
      <c r="B16" s="71" t="s">
        <v>40</v>
      </c>
      <c r="C16" s="77">
        <v>1</v>
      </c>
      <c r="D16" s="16">
        <v>1</v>
      </c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>
        <v>1</v>
      </c>
      <c r="P16" s="16"/>
      <c r="Q16" s="16"/>
      <c r="R16" s="16"/>
      <c r="S16" s="16">
        <v>1</v>
      </c>
      <c r="T16" s="16"/>
      <c r="U16" s="16"/>
      <c r="V16" s="16"/>
      <c r="W16" s="16">
        <v>1</v>
      </c>
      <c r="X16" s="16"/>
      <c r="Y16" s="16"/>
      <c r="Z16" s="16"/>
      <c r="AA16" s="2"/>
      <c r="AB16" s="2"/>
      <c r="AC16" s="2"/>
      <c r="AD16" s="2"/>
      <c r="AE16" s="2"/>
      <c r="AF16" s="2"/>
      <c r="AG16" s="2"/>
      <c r="AH16" s="3"/>
      <c r="AI16" s="119">
        <f t="shared" si="0"/>
        <v>329.0875045670442</v>
      </c>
      <c r="AJ16" s="105">
        <f t="shared" si="1"/>
        <v>6</v>
      </c>
    </row>
    <row r="17" spans="1:36" ht="12.75">
      <c r="A17" s="51">
        <v>15</v>
      </c>
      <c r="B17" s="71" t="s">
        <v>41</v>
      </c>
      <c r="C17" s="77">
        <v>1</v>
      </c>
      <c r="D17" s="16"/>
      <c r="E17" s="16"/>
      <c r="F17" s="16"/>
      <c r="G17" s="16">
        <v>1</v>
      </c>
      <c r="H17" s="16"/>
      <c r="I17" s="16"/>
      <c r="J17" s="16"/>
      <c r="K17" s="16"/>
      <c r="L17" s="16"/>
      <c r="M17" s="16"/>
      <c r="N17" s="16"/>
      <c r="O17" s="16">
        <v>1</v>
      </c>
      <c r="P17" s="16"/>
      <c r="Q17" s="16"/>
      <c r="R17" s="16"/>
      <c r="S17" s="16"/>
      <c r="T17" s="16"/>
      <c r="U17" s="16"/>
      <c r="V17" s="16"/>
      <c r="W17" s="16">
        <v>1</v>
      </c>
      <c r="X17" s="16"/>
      <c r="Y17" s="16"/>
      <c r="Z17" s="16"/>
      <c r="AA17" s="2"/>
      <c r="AB17" s="2"/>
      <c r="AC17" s="2"/>
      <c r="AD17" s="2"/>
      <c r="AE17" s="2"/>
      <c r="AF17" s="2"/>
      <c r="AG17" s="2"/>
      <c r="AH17" s="3"/>
      <c r="AI17" s="119">
        <f t="shared" si="0"/>
        <v>207.76397515527952</v>
      </c>
      <c r="AJ17" s="105">
        <f t="shared" si="1"/>
        <v>4</v>
      </c>
    </row>
    <row r="18" spans="1:36" ht="12.75">
      <c r="A18" s="51">
        <v>16</v>
      </c>
      <c r="B18" s="71" t="s">
        <v>32</v>
      </c>
      <c r="C18" s="77">
        <v>1</v>
      </c>
      <c r="D18" s="16"/>
      <c r="E18" s="16"/>
      <c r="F18" s="16"/>
      <c r="G18" s="16">
        <v>1</v>
      </c>
      <c r="H18" s="16"/>
      <c r="I18" s="16"/>
      <c r="J18" s="16"/>
      <c r="K18" s="16"/>
      <c r="L18" s="16"/>
      <c r="M18" s="16"/>
      <c r="N18" s="16"/>
      <c r="O18" s="16">
        <v>1</v>
      </c>
      <c r="P18" s="16"/>
      <c r="Q18" s="16"/>
      <c r="R18" s="16"/>
      <c r="S18" s="16">
        <v>1</v>
      </c>
      <c r="T18" s="16"/>
      <c r="U18" s="16"/>
      <c r="V18" s="16"/>
      <c r="W18" s="16"/>
      <c r="X18" s="16"/>
      <c r="Y18" s="16"/>
      <c r="Z18" s="16"/>
      <c r="AA18" s="2"/>
      <c r="AB18" s="2"/>
      <c r="AC18" s="2"/>
      <c r="AD18" s="2"/>
      <c r="AE18" s="2"/>
      <c r="AF18" s="2"/>
      <c r="AG18" s="2"/>
      <c r="AH18" s="3"/>
      <c r="AI18" s="119">
        <f t="shared" si="0"/>
        <v>203.59730848861284</v>
      </c>
      <c r="AJ18" s="105">
        <f t="shared" si="1"/>
        <v>4</v>
      </c>
    </row>
    <row r="19" spans="1:36" ht="12.75">
      <c r="A19" s="51">
        <v>17</v>
      </c>
      <c r="B19" s="71" t="s">
        <v>28</v>
      </c>
      <c r="C19" s="77">
        <v>1</v>
      </c>
      <c r="D19" s="16">
        <v>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>
        <v>1</v>
      </c>
      <c r="P19" s="16"/>
      <c r="Q19" s="16"/>
      <c r="R19" s="16"/>
      <c r="S19" s="16">
        <v>1</v>
      </c>
      <c r="T19" s="16"/>
      <c r="U19" s="16"/>
      <c r="V19" s="16"/>
      <c r="W19" s="16"/>
      <c r="X19" s="16"/>
      <c r="Y19" s="16"/>
      <c r="Z19" s="16"/>
      <c r="AA19" s="2"/>
      <c r="AB19" s="2"/>
      <c r="AC19" s="2"/>
      <c r="AD19" s="2"/>
      <c r="AE19" s="2"/>
      <c r="AF19" s="2"/>
      <c r="AG19" s="2"/>
      <c r="AH19" s="3"/>
      <c r="AI19" s="119">
        <f t="shared" si="0"/>
        <v>212.42083790037753</v>
      </c>
      <c r="AJ19" s="105">
        <f t="shared" si="1"/>
        <v>4</v>
      </c>
    </row>
    <row r="20" spans="1:36" ht="12.75">
      <c r="A20" s="51">
        <v>18</v>
      </c>
      <c r="B20" s="71" t="s">
        <v>20</v>
      </c>
      <c r="C20" s="77">
        <v>1</v>
      </c>
      <c r="D20" s="16">
        <v>1</v>
      </c>
      <c r="E20" s="16"/>
      <c r="F20" s="16"/>
      <c r="G20" s="16">
        <v>1</v>
      </c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"/>
      <c r="AB20" s="2"/>
      <c r="AC20" s="2"/>
      <c r="AD20" s="2"/>
      <c r="AE20" s="2"/>
      <c r="AF20" s="2"/>
      <c r="AG20" s="2"/>
      <c r="AH20" s="3"/>
      <c r="AI20" s="119">
        <f t="shared" si="0"/>
        <v>199.92083790037753</v>
      </c>
      <c r="AJ20" s="105">
        <f t="shared" si="1"/>
        <v>4</v>
      </c>
    </row>
    <row r="21" spans="1:36" ht="12.75">
      <c r="A21" s="51">
        <v>18</v>
      </c>
      <c r="B21" s="71" t="s">
        <v>30</v>
      </c>
      <c r="C21" s="77">
        <v>1</v>
      </c>
      <c r="D21" s="16">
        <v>1</v>
      </c>
      <c r="E21" s="16"/>
      <c r="F21" s="16"/>
      <c r="G21" s="16">
        <v>1</v>
      </c>
      <c r="H21" s="16"/>
      <c r="I21" s="16"/>
      <c r="J21" s="16"/>
      <c r="K21" s="16"/>
      <c r="L21" s="16"/>
      <c r="M21" s="16"/>
      <c r="N21" s="16"/>
      <c r="O21" s="16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"/>
      <c r="AB21" s="2"/>
      <c r="AC21" s="2"/>
      <c r="AD21" s="2"/>
      <c r="AE21" s="2"/>
      <c r="AF21" s="2"/>
      <c r="AG21" s="2"/>
      <c r="AH21" s="3"/>
      <c r="AI21" s="119">
        <f t="shared" si="0"/>
        <v>199.92083790037753</v>
      </c>
      <c r="AJ21" s="105">
        <f t="shared" si="1"/>
        <v>4</v>
      </c>
    </row>
    <row r="22" spans="1:36" ht="12.75">
      <c r="A22" s="51">
        <v>20</v>
      </c>
      <c r="B22" s="71" t="s">
        <v>34</v>
      </c>
      <c r="C22" s="77">
        <v>1</v>
      </c>
      <c r="D22" s="16"/>
      <c r="E22" s="16"/>
      <c r="F22" s="16"/>
      <c r="G22" s="16">
        <v>1</v>
      </c>
      <c r="H22" s="16"/>
      <c r="I22" s="16"/>
      <c r="J22" s="16"/>
      <c r="K22" s="16"/>
      <c r="L22" s="16"/>
      <c r="M22" s="16"/>
      <c r="N22" s="16"/>
      <c r="O22" s="16">
        <v>1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"/>
      <c r="AB22" s="2"/>
      <c r="AC22" s="2"/>
      <c r="AD22" s="2"/>
      <c r="AE22" s="2"/>
      <c r="AF22" s="2"/>
      <c r="AG22" s="2"/>
      <c r="AH22" s="3"/>
      <c r="AI22" s="119">
        <f t="shared" si="0"/>
        <v>141.09730848861284</v>
      </c>
      <c r="AJ22" s="105">
        <f t="shared" si="1"/>
        <v>3</v>
      </c>
    </row>
    <row r="23" spans="1:36" ht="12.75">
      <c r="A23" s="51">
        <v>21</v>
      </c>
      <c r="B23" s="71" t="s">
        <v>36</v>
      </c>
      <c r="C23" s="77">
        <v>1</v>
      </c>
      <c r="D23" s="16"/>
      <c r="E23" s="16"/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"/>
      <c r="AB23" s="2"/>
      <c r="AC23" s="2"/>
      <c r="AD23" s="2"/>
      <c r="AE23" s="2"/>
      <c r="AF23" s="2"/>
      <c r="AG23" s="2"/>
      <c r="AH23" s="3"/>
      <c r="AI23" s="119">
        <f t="shared" si="0"/>
        <v>93.47826086956522</v>
      </c>
      <c r="AJ23" s="105">
        <f t="shared" si="1"/>
        <v>2</v>
      </c>
    </row>
    <row r="24" spans="1:36" ht="12.75">
      <c r="A24" s="51">
        <v>22</v>
      </c>
      <c r="B24" s="71" t="s">
        <v>39</v>
      </c>
      <c r="C24" s="77">
        <v>1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>
        <v>1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"/>
      <c r="AB24" s="2"/>
      <c r="AC24" s="2"/>
      <c r="AD24" s="2"/>
      <c r="AE24" s="2"/>
      <c r="AF24" s="2"/>
      <c r="AG24" s="2"/>
      <c r="AH24" s="3"/>
      <c r="AI24" s="119">
        <f t="shared" si="0"/>
        <v>91.09730848861284</v>
      </c>
      <c r="AJ24" s="105">
        <f t="shared" si="1"/>
        <v>2</v>
      </c>
    </row>
    <row r="25" spans="1:36" ht="12.75">
      <c r="A25" s="51">
        <v>23</v>
      </c>
      <c r="B25" s="71" t="s">
        <v>43</v>
      </c>
      <c r="C25" s="77">
        <v>1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"/>
      <c r="AB25" s="2"/>
      <c r="AC25" s="2"/>
      <c r="AD25" s="2"/>
      <c r="AE25" s="2"/>
      <c r="AF25" s="2"/>
      <c r="AG25" s="2"/>
      <c r="AH25" s="3"/>
      <c r="AI25" s="119">
        <f t="shared" si="0"/>
        <v>43.47826086956522</v>
      </c>
      <c r="AJ25" s="105">
        <f t="shared" si="1"/>
        <v>1</v>
      </c>
    </row>
    <row r="26" spans="1:36" ht="13.5" thickBot="1">
      <c r="A26" s="65">
        <v>24</v>
      </c>
      <c r="B26" s="73" t="s">
        <v>23</v>
      </c>
      <c r="C26" s="78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1"/>
      <c r="AB26" s="61"/>
      <c r="AC26" s="61"/>
      <c r="AD26" s="61"/>
      <c r="AE26" s="61"/>
      <c r="AF26" s="61"/>
      <c r="AG26" s="61"/>
      <c r="AH26" s="62"/>
      <c r="AI26" s="120">
        <f t="shared" si="0"/>
        <v>0</v>
      </c>
      <c r="AJ26" s="107">
        <f t="shared" si="1"/>
        <v>0</v>
      </c>
    </row>
    <row r="27" spans="1:36" ht="12.75" hidden="1">
      <c r="A27" s="37"/>
      <c r="B27" s="39"/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4"/>
      <c r="AB27" s="4"/>
      <c r="AC27" s="4"/>
      <c r="AD27" s="4"/>
      <c r="AE27" s="4"/>
      <c r="AF27" s="4"/>
      <c r="AG27" s="4"/>
      <c r="AH27" s="56"/>
      <c r="AI27" s="104">
        <f t="shared" si="0"/>
        <v>0</v>
      </c>
      <c r="AJ27" s="4">
        <f t="shared" si="1"/>
        <v>0</v>
      </c>
    </row>
    <row r="28" spans="1:36" ht="12.75" hidden="1">
      <c r="A28" s="34"/>
      <c r="B28" s="12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"/>
      <c r="AB28" s="2"/>
      <c r="AC28" s="2"/>
      <c r="AD28" s="2"/>
      <c r="AE28" s="2"/>
      <c r="AF28" s="2"/>
      <c r="AG28" s="2"/>
      <c r="AH28" s="5"/>
      <c r="AI28" s="10">
        <f t="shared" si="0"/>
        <v>0</v>
      </c>
      <c r="AJ28" s="2">
        <f t="shared" si="1"/>
        <v>0</v>
      </c>
    </row>
    <row r="29" spans="1:36" ht="12.75" hidden="1">
      <c r="A29" s="34"/>
      <c r="B29" s="9"/>
      <c r="C29" s="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5"/>
      <c r="AI29" s="10">
        <f t="shared" si="0"/>
        <v>0</v>
      </c>
      <c r="AJ29" s="2">
        <f t="shared" si="1"/>
        <v>0</v>
      </c>
    </row>
    <row r="30" spans="1:36" ht="12.75" hidden="1">
      <c r="A30" s="34"/>
      <c r="B30" s="9"/>
      <c r="C30" s="8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5"/>
      <c r="AI30" s="10">
        <f aca="true" t="shared" si="2" ref="AI30:AI62">SUMPRODUCT(C30:AH30,$C$64:$AH$64)</f>
        <v>0</v>
      </c>
      <c r="AJ30" s="2">
        <f aca="true" t="shared" si="3" ref="AJ30:AJ62">SUM(C30:AH30)</f>
        <v>0</v>
      </c>
    </row>
    <row r="31" spans="1:36" ht="12.75" hidden="1">
      <c r="A31" s="34"/>
      <c r="B31" s="9"/>
      <c r="C31" s="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5"/>
      <c r="AI31" s="10">
        <f t="shared" si="2"/>
        <v>0</v>
      </c>
      <c r="AJ31" s="2">
        <f t="shared" si="3"/>
        <v>0</v>
      </c>
    </row>
    <row r="32" spans="1:36" ht="12.75" hidden="1">
      <c r="A32" s="34"/>
      <c r="B32" s="9"/>
      <c r="C32" s="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5"/>
      <c r="AI32" s="10">
        <f t="shared" si="2"/>
        <v>0</v>
      </c>
      <c r="AJ32" s="2">
        <f t="shared" si="3"/>
        <v>0</v>
      </c>
    </row>
    <row r="33" spans="1:36" ht="12.75" hidden="1">
      <c r="A33" s="34"/>
      <c r="B33" s="9"/>
      <c r="C33" s="8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5"/>
      <c r="AI33" s="10">
        <f t="shared" si="2"/>
        <v>0</v>
      </c>
      <c r="AJ33" s="2">
        <f t="shared" si="3"/>
        <v>0</v>
      </c>
    </row>
    <row r="34" spans="1:36" ht="12.75" hidden="1">
      <c r="A34" s="34"/>
      <c r="B34" s="9"/>
      <c r="C34" s="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5"/>
      <c r="AI34" s="10">
        <f t="shared" si="2"/>
        <v>0</v>
      </c>
      <c r="AJ34" s="2">
        <f t="shared" si="3"/>
        <v>0</v>
      </c>
    </row>
    <row r="35" spans="1:36" ht="12.75" hidden="1">
      <c r="A35" s="34"/>
      <c r="B35" s="9"/>
      <c r="C35" s="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5"/>
      <c r="AI35" s="10">
        <f t="shared" si="2"/>
        <v>0</v>
      </c>
      <c r="AJ35" s="2">
        <f t="shared" si="3"/>
        <v>0</v>
      </c>
    </row>
    <row r="36" spans="1:36" ht="12.75" hidden="1">
      <c r="A36" s="34"/>
      <c r="B36" s="9"/>
      <c r="C36" s="8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5"/>
      <c r="AI36" s="10">
        <f t="shared" si="2"/>
        <v>0</v>
      </c>
      <c r="AJ36" s="2">
        <f t="shared" si="3"/>
        <v>0</v>
      </c>
    </row>
    <row r="37" spans="1:36" ht="12.75" hidden="1">
      <c r="A37" s="34"/>
      <c r="B37" s="9"/>
      <c r="C37" s="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5"/>
      <c r="AI37" s="10">
        <f t="shared" si="2"/>
        <v>0</v>
      </c>
      <c r="AJ37" s="2">
        <f t="shared" si="3"/>
        <v>0</v>
      </c>
    </row>
    <row r="38" spans="1:36" ht="12.75" hidden="1">
      <c r="A38" s="34"/>
      <c r="B38" s="9"/>
      <c r="C38" s="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5"/>
      <c r="AI38" s="10">
        <f t="shared" si="2"/>
        <v>0</v>
      </c>
      <c r="AJ38" s="2">
        <f t="shared" si="3"/>
        <v>0</v>
      </c>
    </row>
    <row r="39" spans="1:36" ht="12.75" hidden="1">
      <c r="A39" s="34"/>
      <c r="B39" s="9"/>
      <c r="C39" s="8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5"/>
      <c r="AI39" s="10">
        <f t="shared" si="2"/>
        <v>0</v>
      </c>
      <c r="AJ39" s="2">
        <f t="shared" si="3"/>
        <v>0</v>
      </c>
    </row>
    <row r="40" spans="1:36" ht="12.75" hidden="1">
      <c r="A40" s="34"/>
      <c r="B40" s="9"/>
      <c r="C40" s="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5"/>
      <c r="AI40" s="10">
        <f t="shared" si="2"/>
        <v>0</v>
      </c>
      <c r="AJ40" s="2">
        <f t="shared" si="3"/>
        <v>0</v>
      </c>
    </row>
    <row r="41" spans="1:36" ht="12.75" hidden="1">
      <c r="A41" s="34"/>
      <c r="B41" s="9"/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5"/>
      <c r="AI41" s="10">
        <f t="shared" si="2"/>
        <v>0</v>
      </c>
      <c r="AJ41" s="2">
        <f t="shared" si="3"/>
        <v>0</v>
      </c>
    </row>
    <row r="42" spans="1:36" ht="12.75" hidden="1">
      <c r="A42" s="34"/>
      <c r="B42" s="9"/>
      <c r="C42" s="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5"/>
      <c r="AI42" s="10">
        <f t="shared" si="2"/>
        <v>0</v>
      </c>
      <c r="AJ42" s="2">
        <f t="shared" si="3"/>
        <v>0</v>
      </c>
    </row>
    <row r="43" spans="1:36" ht="12.75" hidden="1">
      <c r="A43" s="34"/>
      <c r="B43" s="9"/>
      <c r="C43" s="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5"/>
      <c r="AI43" s="10">
        <f t="shared" si="2"/>
        <v>0</v>
      </c>
      <c r="AJ43" s="2">
        <f t="shared" si="3"/>
        <v>0</v>
      </c>
    </row>
    <row r="44" spans="1:36" ht="12.75" hidden="1">
      <c r="A44" s="34"/>
      <c r="B44" s="9"/>
      <c r="C44" s="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5"/>
      <c r="AI44" s="10">
        <f t="shared" si="2"/>
        <v>0</v>
      </c>
      <c r="AJ44" s="2">
        <f t="shared" si="3"/>
        <v>0</v>
      </c>
    </row>
    <row r="45" spans="1:36" ht="12.75" hidden="1">
      <c r="A45" s="34"/>
      <c r="B45" s="9"/>
      <c r="C45" s="8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5"/>
      <c r="AI45" s="10">
        <f t="shared" si="2"/>
        <v>0</v>
      </c>
      <c r="AJ45" s="2">
        <f t="shared" si="3"/>
        <v>0</v>
      </c>
    </row>
    <row r="46" spans="1:36" ht="12.75" hidden="1">
      <c r="A46" s="34"/>
      <c r="B46" s="7"/>
      <c r="C46" s="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  <c r="AI46" s="10">
        <f t="shared" si="2"/>
        <v>0</v>
      </c>
      <c r="AJ46" s="2">
        <f t="shared" si="3"/>
        <v>0</v>
      </c>
    </row>
    <row r="47" spans="1:36" ht="12.75" hidden="1">
      <c r="A47" s="34"/>
      <c r="B47" s="7"/>
      <c r="C47" s="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5"/>
      <c r="AI47" s="10">
        <f t="shared" si="2"/>
        <v>0</v>
      </c>
      <c r="AJ47" s="2">
        <f t="shared" si="3"/>
        <v>0</v>
      </c>
    </row>
    <row r="48" spans="1:36" ht="12.75" hidden="1">
      <c r="A48" s="34"/>
      <c r="B48" s="7"/>
      <c r="C48" s="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5"/>
      <c r="AI48" s="10">
        <f t="shared" si="2"/>
        <v>0</v>
      </c>
      <c r="AJ48" s="2">
        <f t="shared" si="3"/>
        <v>0</v>
      </c>
    </row>
    <row r="49" spans="1:36" ht="12.75" hidden="1">
      <c r="A49" s="34"/>
      <c r="B49" s="7"/>
      <c r="C49" s="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5"/>
      <c r="AI49" s="10">
        <f t="shared" si="2"/>
        <v>0</v>
      </c>
      <c r="AJ49" s="2">
        <f t="shared" si="3"/>
        <v>0</v>
      </c>
    </row>
    <row r="50" spans="1:36" ht="12.75" hidden="1">
      <c r="A50" s="34"/>
      <c r="B50" s="7"/>
      <c r="C50" s="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5"/>
      <c r="AI50" s="10">
        <f t="shared" si="2"/>
        <v>0</v>
      </c>
      <c r="AJ50" s="2">
        <f t="shared" si="3"/>
        <v>0</v>
      </c>
    </row>
    <row r="51" spans="1:36" ht="12.75" hidden="1">
      <c r="A51" s="34"/>
      <c r="B51" s="7"/>
      <c r="C51" s="8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5"/>
      <c r="AI51" s="10">
        <f t="shared" si="2"/>
        <v>0</v>
      </c>
      <c r="AJ51" s="2">
        <f t="shared" si="3"/>
        <v>0</v>
      </c>
    </row>
    <row r="52" spans="1:36" ht="12.75" hidden="1">
      <c r="A52" s="34"/>
      <c r="B52" s="7"/>
      <c r="C52" s="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5"/>
      <c r="AI52" s="10">
        <f t="shared" si="2"/>
        <v>0</v>
      </c>
      <c r="AJ52" s="2">
        <f t="shared" si="3"/>
        <v>0</v>
      </c>
    </row>
    <row r="53" spans="1:36" ht="12.75" hidden="1">
      <c r="A53" s="34"/>
      <c r="B53" s="7"/>
      <c r="C53" s="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5"/>
      <c r="AI53" s="10">
        <f t="shared" si="2"/>
        <v>0</v>
      </c>
      <c r="AJ53" s="2">
        <f t="shared" si="3"/>
        <v>0</v>
      </c>
    </row>
    <row r="54" spans="1:36" ht="12.75" hidden="1">
      <c r="A54" s="34"/>
      <c r="B54" s="7"/>
      <c r="C54" s="8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5"/>
      <c r="AI54" s="10">
        <f t="shared" si="2"/>
        <v>0</v>
      </c>
      <c r="AJ54" s="2">
        <f t="shared" si="3"/>
        <v>0</v>
      </c>
    </row>
    <row r="55" spans="1:36" ht="12.75" hidden="1">
      <c r="A55" s="34"/>
      <c r="B55" s="7"/>
      <c r="C55" s="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5"/>
      <c r="AI55" s="10">
        <f t="shared" si="2"/>
        <v>0</v>
      </c>
      <c r="AJ55" s="2">
        <f t="shared" si="3"/>
        <v>0</v>
      </c>
    </row>
    <row r="56" spans="1:36" ht="12.75" hidden="1">
      <c r="A56" s="34"/>
      <c r="B56" s="7"/>
      <c r="C56" s="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5"/>
      <c r="AI56" s="10">
        <f t="shared" si="2"/>
        <v>0</v>
      </c>
      <c r="AJ56" s="2">
        <f t="shared" si="3"/>
        <v>0</v>
      </c>
    </row>
    <row r="57" spans="1:36" ht="12.75" hidden="1">
      <c r="A57" s="34"/>
      <c r="B57" s="7"/>
      <c r="C57" s="8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5"/>
      <c r="AI57" s="10">
        <f t="shared" si="2"/>
        <v>0</v>
      </c>
      <c r="AJ57" s="2">
        <f t="shared" si="3"/>
        <v>0</v>
      </c>
    </row>
    <row r="58" spans="1:36" ht="12.75" hidden="1">
      <c r="A58" s="34"/>
      <c r="B58" s="7"/>
      <c r="C58" s="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5"/>
      <c r="AI58" s="10">
        <f t="shared" si="2"/>
        <v>0</v>
      </c>
      <c r="AJ58" s="2">
        <f t="shared" si="3"/>
        <v>0</v>
      </c>
    </row>
    <row r="59" spans="1:36" ht="12.75" hidden="1">
      <c r="A59" s="34"/>
      <c r="B59" s="7"/>
      <c r="C59" s="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5"/>
      <c r="AI59" s="10">
        <f t="shared" si="2"/>
        <v>0</v>
      </c>
      <c r="AJ59" s="2">
        <f t="shared" si="3"/>
        <v>0</v>
      </c>
    </row>
    <row r="60" spans="1:36" ht="12.75" hidden="1">
      <c r="A60" s="34"/>
      <c r="B60" s="7"/>
      <c r="C60" s="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5"/>
      <c r="AI60" s="10">
        <f t="shared" si="2"/>
        <v>0</v>
      </c>
      <c r="AJ60" s="2">
        <f t="shared" si="3"/>
        <v>0</v>
      </c>
    </row>
    <row r="61" spans="1:36" ht="12.75" hidden="1">
      <c r="A61" s="34"/>
      <c r="B61" s="7"/>
      <c r="C61" s="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5"/>
      <c r="AI61" s="10">
        <f t="shared" si="2"/>
        <v>0</v>
      </c>
      <c r="AJ61" s="2">
        <f t="shared" si="3"/>
        <v>0</v>
      </c>
    </row>
    <row r="62" spans="1:36" ht="12.75" hidden="1">
      <c r="A62" s="34"/>
      <c r="B62" s="7"/>
      <c r="C62" s="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5"/>
      <c r="AI62" s="10">
        <f t="shared" si="2"/>
        <v>0</v>
      </c>
      <c r="AJ62" s="2">
        <f t="shared" si="3"/>
        <v>0</v>
      </c>
    </row>
    <row r="63" spans="1:35" ht="12.75" hidden="1">
      <c r="A63" s="11"/>
      <c r="B63" s="4" t="s">
        <v>0</v>
      </c>
      <c r="C63" s="4">
        <f aca="true" t="shared" si="4" ref="C63:AH63">SUM(C3:C62)</f>
        <v>23</v>
      </c>
      <c r="D63" s="4">
        <f t="shared" si="4"/>
        <v>17</v>
      </c>
      <c r="E63" s="4">
        <f t="shared" si="4"/>
        <v>9</v>
      </c>
      <c r="F63" s="4">
        <f t="shared" si="4"/>
        <v>2</v>
      </c>
      <c r="G63" s="4">
        <f t="shared" si="4"/>
        <v>20</v>
      </c>
      <c r="H63" s="4">
        <f t="shared" si="4"/>
        <v>10</v>
      </c>
      <c r="I63" s="4">
        <f t="shared" si="4"/>
        <v>7</v>
      </c>
      <c r="J63" s="4">
        <f t="shared" si="4"/>
        <v>0</v>
      </c>
      <c r="K63" s="4">
        <f t="shared" si="4"/>
        <v>12</v>
      </c>
      <c r="L63" s="4">
        <f t="shared" si="4"/>
        <v>7</v>
      </c>
      <c r="M63" s="4">
        <f t="shared" si="4"/>
        <v>1</v>
      </c>
      <c r="N63" s="4">
        <f t="shared" si="4"/>
        <v>0</v>
      </c>
      <c r="O63" s="4">
        <f t="shared" si="4"/>
        <v>21</v>
      </c>
      <c r="P63" s="4">
        <f t="shared" si="4"/>
        <v>10</v>
      </c>
      <c r="Q63" s="4">
        <f t="shared" si="4"/>
        <v>7</v>
      </c>
      <c r="R63" s="4">
        <f t="shared" si="4"/>
        <v>2</v>
      </c>
      <c r="S63" s="4">
        <f t="shared" si="4"/>
        <v>16</v>
      </c>
      <c r="T63" s="4">
        <f t="shared" si="4"/>
        <v>8</v>
      </c>
      <c r="U63" s="4">
        <f t="shared" si="4"/>
        <v>2</v>
      </c>
      <c r="V63" s="4">
        <f t="shared" si="4"/>
        <v>5</v>
      </c>
      <c r="W63" s="4">
        <f t="shared" si="4"/>
        <v>15</v>
      </c>
      <c r="X63" s="4">
        <f t="shared" si="4"/>
        <v>9</v>
      </c>
      <c r="Y63" s="4">
        <f t="shared" si="4"/>
        <v>3</v>
      </c>
      <c r="Z63" s="4">
        <f t="shared" si="4"/>
        <v>1</v>
      </c>
      <c r="AA63" s="4">
        <f t="shared" si="4"/>
        <v>0</v>
      </c>
      <c r="AB63" s="4">
        <f t="shared" si="4"/>
        <v>0</v>
      </c>
      <c r="AC63" s="4">
        <f t="shared" si="4"/>
        <v>0</v>
      </c>
      <c r="AD63" s="4">
        <f t="shared" si="4"/>
        <v>0</v>
      </c>
      <c r="AE63" s="4">
        <f t="shared" si="4"/>
        <v>0</v>
      </c>
      <c r="AF63" s="4">
        <f t="shared" si="4"/>
        <v>0</v>
      </c>
      <c r="AG63" s="4">
        <f t="shared" si="4"/>
        <v>0</v>
      </c>
      <c r="AH63" s="4">
        <f t="shared" si="4"/>
        <v>0</v>
      </c>
      <c r="AI63" s="4"/>
    </row>
    <row r="64" spans="2:34" ht="12.75" hidden="1">
      <c r="B64" t="s">
        <v>1</v>
      </c>
      <c r="C64" s="1">
        <f>IF(C63=0,0,$A$1/C63)</f>
        <v>43.47826086956522</v>
      </c>
      <c r="D64" s="1">
        <f>IF(D63=0,0,$A$1/D63)</f>
        <v>58.8235294117647</v>
      </c>
      <c r="E64" s="1">
        <f>IF(E63=0,0,$A$1/E63)</f>
        <v>111.11111111111111</v>
      </c>
      <c r="F64" s="1">
        <f>IF(F63=0,0,$A$1/F63)</f>
        <v>500</v>
      </c>
      <c r="G64" s="1">
        <f aca="true" t="shared" si="5" ref="G64:AH64">IF(G63=0,0,$A$1/G63)</f>
        <v>50</v>
      </c>
      <c r="H64" s="1">
        <f t="shared" si="5"/>
        <v>100</v>
      </c>
      <c r="I64" s="1">
        <f t="shared" si="5"/>
        <v>142.85714285714286</v>
      </c>
      <c r="J64" s="1">
        <f t="shared" si="5"/>
        <v>0</v>
      </c>
      <c r="K64" s="1">
        <f t="shared" si="5"/>
        <v>83.33333333333333</v>
      </c>
      <c r="L64" s="1">
        <f t="shared" si="5"/>
        <v>142.85714285714286</v>
      </c>
      <c r="M64" s="1">
        <f t="shared" si="5"/>
        <v>1000</v>
      </c>
      <c r="N64" s="1">
        <f t="shared" si="5"/>
        <v>0</v>
      </c>
      <c r="O64" s="1">
        <f t="shared" si="5"/>
        <v>47.61904761904762</v>
      </c>
      <c r="P64" s="1">
        <f t="shared" si="5"/>
        <v>100</v>
      </c>
      <c r="Q64" s="1">
        <f t="shared" si="5"/>
        <v>142.85714285714286</v>
      </c>
      <c r="R64" s="1">
        <f t="shared" si="5"/>
        <v>500</v>
      </c>
      <c r="S64" s="1">
        <f t="shared" si="5"/>
        <v>62.5</v>
      </c>
      <c r="T64" s="1">
        <f t="shared" si="5"/>
        <v>125</v>
      </c>
      <c r="U64" s="1">
        <f t="shared" si="5"/>
        <v>500</v>
      </c>
      <c r="V64" s="1">
        <f t="shared" si="5"/>
        <v>200</v>
      </c>
      <c r="W64" s="1">
        <f t="shared" si="5"/>
        <v>66.66666666666667</v>
      </c>
      <c r="X64" s="1">
        <f t="shared" si="5"/>
        <v>111.11111111111111</v>
      </c>
      <c r="Y64" s="1">
        <f t="shared" si="5"/>
        <v>333.3333333333333</v>
      </c>
      <c r="Z64" s="1">
        <f t="shared" si="5"/>
        <v>1000</v>
      </c>
      <c r="AA64" s="1">
        <f t="shared" si="5"/>
        <v>0</v>
      </c>
      <c r="AB64" s="1">
        <f t="shared" si="5"/>
        <v>0</v>
      </c>
      <c r="AC64" s="1">
        <f t="shared" si="5"/>
        <v>0</v>
      </c>
      <c r="AD64" s="1">
        <f t="shared" si="5"/>
        <v>0</v>
      </c>
      <c r="AE64" s="1">
        <f t="shared" si="5"/>
        <v>0</v>
      </c>
      <c r="AF64" s="1">
        <f t="shared" si="5"/>
        <v>0</v>
      </c>
      <c r="AG64" s="1">
        <f t="shared" si="5"/>
        <v>0</v>
      </c>
      <c r="AH64" s="1">
        <f t="shared" si="5"/>
        <v>0</v>
      </c>
    </row>
  </sheetData>
  <sheetProtection/>
  <mergeCells count="3">
    <mergeCell ref="C1:AH1"/>
    <mergeCell ref="AK1:AL1"/>
    <mergeCell ref="AI1:A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K31"/>
  <sheetViews>
    <sheetView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2" max="2" width="6.75390625" style="27" bestFit="1" customWidth="1"/>
    <col min="3" max="3" width="19.75390625" style="0" bestFit="1" customWidth="1"/>
    <col min="4" max="27" width="3.00390625" style="27" customWidth="1"/>
    <col min="28" max="35" width="3.00390625" style="0" hidden="1" customWidth="1"/>
    <col min="36" max="36" width="7.625" style="0" bestFit="1" customWidth="1"/>
    <col min="37" max="37" width="6.00390625" style="27" bestFit="1" customWidth="1"/>
  </cols>
  <sheetData>
    <row r="1" spans="1:37" ht="12.75">
      <c r="A1" s="133">
        <v>1000</v>
      </c>
      <c r="B1" s="134"/>
      <c r="C1" s="135"/>
      <c r="D1" s="151" t="s">
        <v>173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6"/>
      <c r="AK1" s="157"/>
    </row>
    <row r="2" spans="2:37" s="21" customFormat="1" ht="13.5" thickBot="1">
      <c r="B2" s="136" t="s">
        <v>157</v>
      </c>
      <c r="C2" s="95" t="s">
        <v>2</v>
      </c>
      <c r="D2" s="83">
        <v>1</v>
      </c>
      <c r="E2" s="84">
        <v>2</v>
      </c>
      <c r="F2" s="84">
        <v>3</v>
      </c>
      <c r="G2" s="84">
        <v>4</v>
      </c>
      <c r="H2" s="84">
        <v>5</v>
      </c>
      <c r="I2" s="84">
        <v>6</v>
      </c>
      <c r="J2" s="84">
        <v>7</v>
      </c>
      <c r="K2" s="84">
        <v>8</v>
      </c>
      <c r="L2" s="84">
        <v>9</v>
      </c>
      <c r="M2" s="84">
        <v>10</v>
      </c>
      <c r="N2" s="84">
        <v>11</v>
      </c>
      <c r="O2" s="84">
        <v>12</v>
      </c>
      <c r="P2" s="84">
        <v>13</v>
      </c>
      <c r="Q2" s="84">
        <v>14</v>
      </c>
      <c r="R2" s="84">
        <v>15</v>
      </c>
      <c r="S2" s="84">
        <v>16</v>
      </c>
      <c r="T2" s="84">
        <v>17</v>
      </c>
      <c r="U2" s="84">
        <v>18</v>
      </c>
      <c r="V2" s="84">
        <v>19</v>
      </c>
      <c r="W2" s="84">
        <v>20</v>
      </c>
      <c r="X2" s="84">
        <v>21</v>
      </c>
      <c r="Y2" s="84">
        <v>22</v>
      </c>
      <c r="Z2" s="84">
        <v>23</v>
      </c>
      <c r="AA2" s="84">
        <v>24</v>
      </c>
      <c r="AB2" s="85">
        <v>25</v>
      </c>
      <c r="AC2" s="85">
        <v>26</v>
      </c>
      <c r="AD2" s="85">
        <v>27</v>
      </c>
      <c r="AE2" s="85">
        <v>28</v>
      </c>
      <c r="AF2" s="85">
        <v>29</v>
      </c>
      <c r="AG2" s="85">
        <v>30</v>
      </c>
      <c r="AH2" s="85">
        <v>31</v>
      </c>
      <c r="AI2" s="87">
        <v>32</v>
      </c>
      <c r="AJ2" s="83" t="s">
        <v>164</v>
      </c>
      <c r="AK2" s="86" t="s">
        <v>3</v>
      </c>
    </row>
    <row r="3" spans="1:37" s="21" customFormat="1" ht="12.75">
      <c r="A3" s="21">
        <v>1</v>
      </c>
      <c r="B3" s="20">
        <v>1</v>
      </c>
      <c r="C3" s="70" t="s">
        <v>148</v>
      </c>
      <c r="D3" s="57">
        <v>1</v>
      </c>
      <c r="E3" s="36">
        <v>1</v>
      </c>
      <c r="F3" s="36">
        <v>1</v>
      </c>
      <c r="G3" s="36"/>
      <c r="H3" s="36">
        <v>1</v>
      </c>
      <c r="I3" s="36">
        <v>1</v>
      </c>
      <c r="J3" s="36">
        <v>1</v>
      </c>
      <c r="K3" s="36"/>
      <c r="L3" s="36">
        <v>1</v>
      </c>
      <c r="M3" s="36">
        <v>1</v>
      </c>
      <c r="N3" s="36"/>
      <c r="O3" s="36"/>
      <c r="P3" s="36">
        <v>1</v>
      </c>
      <c r="Q3" s="36">
        <v>1</v>
      </c>
      <c r="R3" s="36">
        <v>1</v>
      </c>
      <c r="S3" s="36"/>
      <c r="T3" s="36">
        <v>1</v>
      </c>
      <c r="U3" s="36">
        <v>1</v>
      </c>
      <c r="V3" s="36"/>
      <c r="W3" s="36">
        <v>1</v>
      </c>
      <c r="X3" s="36">
        <v>1</v>
      </c>
      <c r="Y3" s="36">
        <v>1</v>
      </c>
      <c r="Z3" s="36"/>
      <c r="AA3" s="36"/>
      <c r="AB3" s="14"/>
      <c r="AC3" s="14"/>
      <c r="AD3" s="14"/>
      <c r="AE3" s="14"/>
      <c r="AF3" s="14"/>
      <c r="AG3" s="14"/>
      <c r="AH3" s="14"/>
      <c r="AI3" s="18"/>
      <c r="AJ3" s="23">
        <f aca="true" t="shared" si="0" ref="AJ3:AJ29">SUMPRODUCT(D3:AI3,$D$31:$AI$31)</f>
        <v>6055.696058327638</v>
      </c>
      <c r="AK3" s="89">
        <f aca="true" t="shared" si="1" ref="AK3:AK29">SUM(D3:AI3)</f>
        <v>16</v>
      </c>
    </row>
    <row r="4" spans="1:37" s="21" customFormat="1" ht="12.75">
      <c r="A4" s="21">
        <v>2</v>
      </c>
      <c r="B4" s="20">
        <f aca="true" t="shared" si="2" ref="B4:B29">IF(AJ4&lt;AJ3,A4,B3)</f>
        <v>2</v>
      </c>
      <c r="C4" s="71" t="s">
        <v>126</v>
      </c>
      <c r="D4" s="58">
        <v>1</v>
      </c>
      <c r="E4" s="20">
        <v>1</v>
      </c>
      <c r="F4" s="20">
        <v>1</v>
      </c>
      <c r="G4" s="20"/>
      <c r="H4" s="20">
        <v>1</v>
      </c>
      <c r="I4" s="20">
        <v>1</v>
      </c>
      <c r="J4" s="20"/>
      <c r="K4" s="20"/>
      <c r="L4" s="20">
        <v>1</v>
      </c>
      <c r="M4" s="20"/>
      <c r="N4" s="20"/>
      <c r="O4" s="20"/>
      <c r="P4" s="20">
        <v>1</v>
      </c>
      <c r="Q4" s="20">
        <v>1</v>
      </c>
      <c r="R4" s="20"/>
      <c r="S4" s="20"/>
      <c r="T4" s="20">
        <v>1</v>
      </c>
      <c r="U4" s="20">
        <v>1</v>
      </c>
      <c r="V4" s="20"/>
      <c r="W4" s="20"/>
      <c r="X4" s="20">
        <v>1</v>
      </c>
      <c r="Y4" s="20">
        <v>1</v>
      </c>
      <c r="Z4" s="20"/>
      <c r="AA4" s="20"/>
      <c r="AB4" s="16"/>
      <c r="AC4" s="16"/>
      <c r="AD4" s="16"/>
      <c r="AE4" s="16"/>
      <c r="AF4" s="16"/>
      <c r="AG4" s="16"/>
      <c r="AH4" s="16"/>
      <c r="AI4" s="19"/>
      <c r="AJ4" s="25">
        <f t="shared" si="0"/>
        <v>2055.6960583276373</v>
      </c>
      <c r="AK4" s="91">
        <f t="shared" si="1"/>
        <v>12</v>
      </c>
    </row>
    <row r="5" spans="1:37" s="21" customFormat="1" ht="12.75">
      <c r="A5" s="21">
        <v>3</v>
      </c>
      <c r="B5" s="20">
        <f t="shared" si="2"/>
        <v>3</v>
      </c>
      <c r="C5" s="71" t="s">
        <v>89</v>
      </c>
      <c r="D5" s="58">
        <v>1</v>
      </c>
      <c r="E5" s="20">
        <v>1</v>
      </c>
      <c r="F5" s="20"/>
      <c r="G5" s="20"/>
      <c r="H5" s="20">
        <v>1</v>
      </c>
      <c r="I5" s="20">
        <v>1</v>
      </c>
      <c r="J5" s="20"/>
      <c r="K5" s="20"/>
      <c r="L5" s="20">
        <v>1</v>
      </c>
      <c r="M5" s="20"/>
      <c r="N5" s="20"/>
      <c r="O5" s="20"/>
      <c r="P5" s="20">
        <v>1</v>
      </c>
      <c r="Q5" s="20">
        <v>1</v>
      </c>
      <c r="R5" s="20"/>
      <c r="S5" s="20"/>
      <c r="T5" s="20">
        <v>1</v>
      </c>
      <c r="U5" s="20"/>
      <c r="V5" s="20"/>
      <c r="W5" s="20"/>
      <c r="X5" s="20">
        <v>1</v>
      </c>
      <c r="Y5" s="20">
        <v>1</v>
      </c>
      <c r="Z5" s="20"/>
      <c r="AA5" s="20"/>
      <c r="AB5" s="16"/>
      <c r="AC5" s="16"/>
      <c r="AD5" s="16"/>
      <c r="AE5" s="16"/>
      <c r="AF5" s="16"/>
      <c r="AG5" s="16"/>
      <c r="AH5" s="16"/>
      <c r="AI5" s="19"/>
      <c r="AJ5" s="25">
        <f t="shared" si="0"/>
        <v>1222.3627249943038</v>
      </c>
      <c r="AK5" s="91">
        <f t="shared" si="1"/>
        <v>10</v>
      </c>
    </row>
    <row r="6" spans="1:37" s="21" customFormat="1" ht="12.75">
      <c r="A6" s="21">
        <v>4</v>
      </c>
      <c r="B6" s="20">
        <f t="shared" si="2"/>
        <v>4</v>
      </c>
      <c r="C6" s="71" t="s">
        <v>169</v>
      </c>
      <c r="D6" s="58">
        <v>1</v>
      </c>
      <c r="E6" s="20">
        <v>1</v>
      </c>
      <c r="F6" s="20"/>
      <c r="G6" s="20"/>
      <c r="H6" s="20">
        <v>1</v>
      </c>
      <c r="I6" s="20"/>
      <c r="J6" s="20"/>
      <c r="K6" s="20"/>
      <c r="L6" s="20">
        <v>1</v>
      </c>
      <c r="M6" s="20"/>
      <c r="N6" s="20"/>
      <c r="O6" s="20"/>
      <c r="P6" s="20">
        <v>1</v>
      </c>
      <c r="Q6" s="20">
        <v>1</v>
      </c>
      <c r="R6" s="20"/>
      <c r="S6" s="20"/>
      <c r="T6" s="20">
        <v>1</v>
      </c>
      <c r="U6" s="20"/>
      <c r="V6" s="20"/>
      <c r="W6" s="20"/>
      <c r="X6" s="20">
        <v>1</v>
      </c>
      <c r="Y6" s="20">
        <v>1</v>
      </c>
      <c r="Z6" s="20"/>
      <c r="AA6" s="20"/>
      <c r="AB6" s="16"/>
      <c r="AC6" s="16"/>
      <c r="AD6" s="16"/>
      <c r="AE6" s="16"/>
      <c r="AF6" s="16"/>
      <c r="AG6" s="16"/>
      <c r="AH6" s="16"/>
      <c r="AI6" s="19"/>
      <c r="AJ6" s="25">
        <f t="shared" si="0"/>
        <v>1022.3627249943038</v>
      </c>
      <c r="AK6" s="91">
        <f t="shared" si="1"/>
        <v>9</v>
      </c>
    </row>
    <row r="7" spans="1:37" s="21" customFormat="1" ht="12.75">
      <c r="A7" s="21">
        <v>5</v>
      </c>
      <c r="B7" s="20">
        <f t="shared" si="2"/>
        <v>5</v>
      </c>
      <c r="C7" s="71" t="s">
        <v>68</v>
      </c>
      <c r="D7" s="58">
        <v>1</v>
      </c>
      <c r="E7" s="20">
        <v>1</v>
      </c>
      <c r="F7" s="20"/>
      <c r="G7" s="20"/>
      <c r="H7" s="20">
        <v>1</v>
      </c>
      <c r="I7" s="20">
        <v>1</v>
      </c>
      <c r="J7" s="20"/>
      <c r="K7" s="20"/>
      <c r="L7" s="20">
        <v>1</v>
      </c>
      <c r="M7" s="20"/>
      <c r="N7" s="20"/>
      <c r="O7" s="20"/>
      <c r="P7" s="20">
        <v>1</v>
      </c>
      <c r="Q7" s="20"/>
      <c r="R7" s="20"/>
      <c r="S7" s="20"/>
      <c r="T7" s="20">
        <v>1</v>
      </c>
      <c r="U7" s="20"/>
      <c r="V7" s="20"/>
      <c r="W7" s="20"/>
      <c r="X7" s="20">
        <v>1</v>
      </c>
      <c r="Y7" s="20"/>
      <c r="Z7" s="20"/>
      <c r="AA7" s="20"/>
      <c r="AB7" s="16"/>
      <c r="AC7" s="16"/>
      <c r="AD7" s="16"/>
      <c r="AE7" s="16"/>
      <c r="AF7" s="16"/>
      <c r="AG7" s="16"/>
      <c r="AH7" s="16"/>
      <c r="AI7" s="19"/>
      <c r="AJ7" s="25">
        <f t="shared" si="0"/>
        <v>722.3627249943039</v>
      </c>
      <c r="AK7" s="91">
        <f t="shared" si="1"/>
        <v>8</v>
      </c>
    </row>
    <row r="8" spans="1:37" s="21" customFormat="1" ht="12.75">
      <c r="A8" s="21">
        <v>6</v>
      </c>
      <c r="B8" s="20">
        <f t="shared" si="2"/>
        <v>5</v>
      </c>
      <c r="C8" s="71" t="s">
        <v>100</v>
      </c>
      <c r="D8" s="58">
        <v>1</v>
      </c>
      <c r="E8" s="20">
        <v>1</v>
      </c>
      <c r="F8" s="20"/>
      <c r="G8" s="20"/>
      <c r="H8" s="20">
        <v>1</v>
      </c>
      <c r="I8" s="20">
        <v>1</v>
      </c>
      <c r="J8" s="20"/>
      <c r="K8" s="20"/>
      <c r="L8" s="20">
        <v>1</v>
      </c>
      <c r="M8" s="20"/>
      <c r="N8" s="20"/>
      <c r="O8" s="20"/>
      <c r="P8" s="20">
        <v>1</v>
      </c>
      <c r="Q8" s="20"/>
      <c r="R8" s="20"/>
      <c r="S8" s="20"/>
      <c r="T8" s="20">
        <v>1</v>
      </c>
      <c r="U8" s="20"/>
      <c r="V8" s="20"/>
      <c r="W8" s="20"/>
      <c r="X8" s="20">
        <v>1</v>
      </c>
      <c r="Y8" s="20"/>
      <c r="Z8" s="20"/>
      <c r="AA8" s="20"/>
      <c r="AB8" s="16"/>
      <c r="AC8" s="16"/>
      <c r="AD8" s="16"/>
      <c r="AE8" s="16"/>
      <c r="AF8" s="16"/>
      <c r="AG8" s="16"/>
      <c r="AH8" s="16"/>
      <c r="AI8" s="19"/>
      <c r="AJ8" s="25">
        <f t="shared" si="0"/>
        <v>722.3627249943039</v>
      </c>
      <c r="AK8" s="91">
        <f t="shared" si="1"/>
        <v>8</v>
      </c>
    </row>
    <row r="9" spans="1:37" s="21" customFormat="1" ht="12.75">
      <c r="A9" s="21">
        <v>7</v>
      </c>
      <c r="B9" s="20">
        <f t="shared" si="2"/>
        <v>7</v>
      </c>
      <c r="C9" s="71" t="s">
        <v>124</v>
      </c>
      <c r="D9" s="58">
        <v>1</v>
      </c>
      <c r="E9" s="20">
        <v>1</v>
      </c>
      <c r="F9" s="20">
        <v>1</v>
      </c>
      <c r="G9" s="20"/>
      <c r="H9" s="20">
        <v>1</v>
      </c>
      <c r="I9" s="20"/>
      <c r="J9" s="20"/>
      <c r="K9" s="20"/>
      <c r="L9" s="20"/>
      <c r="M9" s="20"/>
      <c r="N9" s="20"/>
      <c r="O9" s="20"/>
      <c r="P9" s="20">
        <v>1</v>
      </c>
      <c r="Q9" s="20"/>
      <c r="R9" s="20"/>
      <c r="S9" s="20"/>
      <c r="T9" s="20">
        <v>1</v>
      </c>
      <c r="U9" s="20"/>
      <c r="V9" s="20"/>
      <c r="W9" s="20"/>
      <c r="X9" s="20">
        <v>1</v>
      </c>
      <c r="Y9" s="20"/>
      <c r="Z9" s="20"/>
      <c r="AA9" s="20"/>
      <c r="AB9" s="16"/>
      <c r="AC9" s="16"/>
      <c r="AD9" s="16"/>
      <c r="AE9" s="16"/>
      <c r="AF9" s="16"/>
      <c r="AG9" s="16"/>
      <c r="AH9" s="16"/>
      <c r="AI9" s="19"/>
      <c r="AJ9" s="25">
        <f t="shared" si="0"/>
        <v>712.8389154704943</v>
      </c>
      <c r="AK9" s="91">
        <f t="shared" si="1"/>
        <v>7</v>
      </c>
    </row>
    <row r="10" spans="1:37" s="21" customFormat="1" ht="12.75">
      <c r="A10" s="21">
        <v>8</v>
      </c>
      <c r="B10" s="20">
        <f t="shared" si="2"/>
        <v>8</v>
      </c>
      <c r="C10" s="71" t="s">
        <v>110</v>
      </c>
      <c r="D10" s="58">
        <v>1</v>
      </c>
      <c r="E10" s="20">
        <v>1</v>
      </c>
      <c r="F10" s="20"/>
      <c r="G10" s="20"/>
      <c r="H10" s="20">
        <v>1</v>
      </c>
      <c r="I10" s="20"/>
      <c r="J10" s="20"/>
      <c r="K10" s="20"/>
      <c r="L10" s="20">
        <v>1</v>
      </c>
      <c r="M10" s="20"/>
      <c r="N10" s="20"/>
      <c r="O10" s="20"/>
      <c r="P10" s="20">
        <v>1</v>
      </c>
      <c r="Q10" s="20"/>
      <c r="R10" s="20"/>
      <c r="S10" s="20"/>
      <c r="T10" s="20">
        <v>1</v>
      </c>
      <c r="U10" s="20"/>
      <c r="V10" s="20"/>
      <c r="W10" s="20"/>
      <c r="X10" s="20">
        <v>1</v>
      </c>
      <c r="Y10" s="20"/>
      <c r="Z10" s="20"/>
      <c r="AA10" s="20"/>
      <c r="AB10" s="16"/>
      <c r="AC10" s="16"/>
      <c r="AD10" s="16"/>
      <c r="AE10" s="16"/>
      <c r="AF10" s="16"/>
      <c r="AG10" s="16"/>
      <c r="AH10" s="16"/>
      <c r="AI10" s="19"/>
      <c r="AJ10" s="25">
        <f t="shared" si="0"/>
        <v>522.3627249943039</v>
      </c>
      <c r="AK10" s="91">
        <f t="shared" si="1"/>
        <v>7</v>
      </c>
    </row>
    <row r="11" spans="1:37" s="21" customFormat="1" ht="12.75">
      <c r="A11" s="21">
        <v>9</v>
      </c>
      <c r="B11" s="20">
        <f t="shared" si="2"/>
        <v>9</v>
      </c>
      <c r="C11" s="71" t="s">
        <v>84</v>
      </c>
      <c r="D11" s="58">
        <v>1</v>
      </c>
      <c r="E11" s="20">
        <v>1</v>
      </c>
      <c r="F11" s="20"/>
      <c r="G11" s="20"/>
      <c r="H11" s="20">
        <v>1</v>
      </c>
      <c r="I11" s="20"/>
      <c r="J11" s="20"/>
      <c r="K11" s="20"/>
      <c r="L11" s="20"/>
      <c r="M11" s="20"/>
      <c r="N11" s="20"/>
      <c r="O11" s="20"/>
      <c r="P11" s="20">
        <v>1</v>
      </c>
      <c r="Q11" s="20"/>
      <c r="R11" s="20"/>
      <c r="S11" s="20"/>
      <c r="T11" s="20">
        <v>1</v>
      </c>
      <c r="U11" s="20"/>
      <c r="V11" s="20"/>
      <c r="W11" s="20"/>
      <c r="X11" s="20">
        <v>1</v>
      </c>
      <c r="Y11" s="20"/>
      <c r="Z11" s="20"/>
      <c r="AA11" s="20"/>
      <c r="AB11" s="16"/>
      <c r="AC11" s="16"/>
      <c r="AD11" s="16"/>
      <c r="AE11" s="16"/>
      <c r="AF11" s="16"/>
      <c r="AG11" s="16"/>
      <c r="AH11" s="16"/>
      <c r="AI11" s="19"/>
      <c r="AJ11" s="25">
        <f t="shared" si="0"/>
        <v>379.50558213716107</v>
      </c>
      <c r="AK11" s="91">
        <f t="shared" si="1"/>
        <v>6</v>
      </c>
    </row>
    <row r="12" spans="1:37" s="21" customFormat="1" ht="12.75">
      <c r="A12" s="21">
        <v>10</v>
      </c>
      <c r="B12" s="20">
        <f t="shared" si="2"/>
        <v>10</v>
      </c>
      <c r="C12" s="71" t="s">
        <v>75</v>
      </c>
      <c r="D12" s="58">
        <v>1</v>
      </c>
      <c r="E12" s="20">
        <v>1</v>
      </c>
      <c r="F12" s="20"/>
      <c r="G12" s="20"/>
      <c r="H12" s="20">
        <v>1</v>
      </c>
      <c r="I12" s="20"/>
      <c r="J12" s="20"/>
      <c r="K12" s="20"/>
      <c r="L12" s="20"/>
      <c r="M12" s="20"/>
      <c r="N12" s="20"/>
      <c r="O12" s="20"/>
      <c r="P12" s="20">
        <v>1</v>
      </c>
      <c r="Q12" s="20"/>
      <c r="R12" s="20"/>
      <c r="S12" s="20"/>
      <c r="T12" s="20">
        <v>1</v>
      </c>
      <c r="U12" s="20"/>
      <c r="V12" s="20"/>
      <c r="W12" s="20"/>
      <c r="X12" s="20"/>
      <c r="Y12" s="20"/>
      <c r="Z12" s="20"/>
      <c r="AA12" s="20"/>
      <c r="AB12" s="16"/>
      <c r="AC12" s="16"/>
      <c r="AD12" s="16"/>
      <c r="AE12" s="16"/>
      <c r="AF12" s="16"/>
      <c r="AG12" s="16"/>
      <c r="AH12" s="16"/>
      <c r="AI12" s="19"/>
      <c r="AJ12" s="25">
        <f t="shared" si="0"/>
        <v>312.8389154704944</v>
      </c>
      <c r="AK12" s="91">
        <f t="shared" si="1"/>
        <v>5</v>
      </c>
    </row>
    <row r="13" spans="1:37" s="21" customFormat="1" ht="12.75">
      <c r="A13" s="21">
        <v>11</v>
      </c>
      <c r="B13" s="20">
        <f t="shared" si="2"/>
        <v>10</v>
      </c>
      <c r="C13" s="71" t="s">
        <v>118</v>
      </c>
      <c r="D13" s="58">
        <v>1</v>
      </c>
      <c r="E13" s="20">
        <v>1</v>
      </c>
      <c r="F13" s="20"/>
      <c r="G13" s="20"/>
      <c r="H13" s="20">
        <v>1</v>
      </c>
      <c r="I13" s="20"/>
      <c r="J13" s="20"/>
      <c r="K13" s="20"/>
      <c r="L13" s="20"/>
      <c r="M13" s="20"/>
      <c r="N13" s="20"/>
      <c r="O13" s="20"/>
      <c r="P13" s="20">
        <v>1</v>
      </c>
      <c r="Q13" s="20"/>
      <c r="R13" s="20"/>
      <c r="S13" s="20"/>
      <c r="T13" s="20">
        <v>1</v>
      </c>
      <c r="U13" s="20"/>
      <c r="V13" s="20"/>
      <c r="W13" s="20"/>
      <c r="X13" s="20"/>
      <c r="Y13" s="20"/>
      <c r="Z13" s="20"/>
      <c r="AA13" s="20"/>
      <c r="AB13" s="16"/>
      <c r="AC13" s="16"/>
      <c r="AD13" s="16"/>
      <c r="AE13" s="16"/>
      <c r="AF13" s="16"/>
      <c r="AG13" s="16"/>
      <c r="AH13" s="16"/>
      <c r="AI13" s="19"/>
      <c r="AJ13" s="25">
        <f t="shared" si="0"/>
        <v>312.8389154704944</v>
      </c>
      <c r="AK13" s="91">
        <f t="shared" si="1"/>
        <v>5</v>
      </c>
    </row>
    <row r="14" spans="1:37" s="21" customFormat="1" ht="12.75">
      <c r="A14" s="21">
        <v>12</v>
      </c>
      <c r="B14" s="20">
        <f t="shared" si="2"/>
        <v>12</v>
      </c>
      <c r="C14" s="71" t="s">
        <v>80</v>
      </c>
      <c r="D14" s="58">
        <v>1</v>
      </c>
      <c r="E14" s="20"/>
      <c r="F14" s="20"/>
      <c r="G14" s="20"/>
      <c r="H14" s="20">
        <v>1</v>
      </c>
      <c r="I14" s="20"/>
      <c r="J14" s="20"/>
      <c r="K14" s="20"/>
      <c r="L14" s="20"/>
      <c r="M14" s="20"/>
      <c r="N14" s="20"/>
      <c r="O14" s="20"/>
      <c r="P14" s="20">
        <v>1</v>
      </c>
      <c r="Q14" s="20"/>
      <c r="R14" s="20"/>
      <c r="S14" s="20"/>
      <c r="T14" s="20">
        <v>1</v>
      </c>
      <c r="U14" s="20"/>
      <c r="V14" s="20"/>
      <c r="W14" s="20"/>
      <c r="X14" s="20">
        <v>1</v>
      </c>
      <c r="Y14" s="20"/>
      <c r="Z14" s="20"/>
      <c r="AA14" s="20"/>
      <c r="AB14" s="16"/>
      <c r="AC14" s="16"/>
      <c r="AD14" s="16"/>
      <c r="AE14" s="16"/>
      <c r="AF14" s="16"/>
      <c r="AG14" s="16"/>
      <c r="AH14" s="16"/>
      <c r="AI14" s="19"/>
      <c r="AJ14" s="25">
        <f t="shared" si="0"/>
        <v>288.5964912280702</v>
      </c>
      <c r="AK14" s="91">
        <f t="shared" si="1"/>
        <v>5</v>
      </c>
    </row>
    <row r="15" spans="1:37" s="21" customFormat="1" ht="12.75">
      <c r="A15" s="21">
        <v>13</v>
      </c>
      <c r="B15" s="20">
        <f t="shared" si="2"/>
        <v>12</v>
      </c>
      <c r="C15" s="71" t="s">
        <v>88</v>
      </c>
      <c r="D15" s="58">
        <v>1</v>
      </c>
      <c r="E15" s="20"/>
      <c r="F15" s="20"/>
      <c r="G15" s="20"/>
      <c r="H15" s="20">
        <v>1</v>
      </c>
      <c r="I15" s="20"/>
      <c r="J15" s="20"/>
      <c r="K15" s="20"/>
      <c r="L15" s="20"/>
      <c r="M15" s="20"/>
      <c r="N15" s="20"/>
      <c r="O15" s="20"/>
      <c r="P15" s="20">
        <v>1</v>
      </c>
      <c r="Q15" s="20"/>
      <c r="R15" s="20"/>
      <c r="S15" s="20"/>
      <c r="T15" s="20">
        <v>1</v>
      </c>
      <c r="U15" s="20"/>
      <c r="V15" s="20"/>
      <c r="W15" s="20"/>
      <c r="X15" s="20">
        <v>1</v>
      </c>
      <c r="Y15" s="20"/>
      <c r="Z15" s="20"/>
      <c r="AA15" s="20"/>
      <c r="AB15" s="16"/>
      <c r="AC15" s="16"/>
      <c r="AD15" s="16"/>
      <c r="AE15" s="16"/>
      <c r="AF15" s="16"/>
      <c r="AG15" s="16"/>
      <c r="AH15" s="16"/>
      <c r="AI15" s="19"/>
      <c r="AJ15" s="25">
        <f t="shared" si="0"/>
        <v>288.5964912280702</v>
      </c>
      <c r="AK15" s="91">
        <f t="shared" si="1"/>
        <v>5</v>
      </c>
    </row>
    <row r="16" spans="1:37" s="21" customFormat="1" ht="12.75">
      <c r="A16" s="21">
        <v>14</v>
      </c>
      <c r="B16" s="20">
        <f t="shared" si="2"/>
        <v>12</v>
      </c>
      <c r="C16" s="71" t="s">
        <v>111</v>
      </c>
      <c r="D16" s="58">
        <v>1</v>
      </c>
      <c r="E16" s="20"/>
      <c r="F16" s="20"/>
      <c r="G16" s="20"/>
      <c r="H16" s="20">
        <v>1</v>
      </c>
      <c r="I16" s="20"/>
      <c r="J16" s="20"/>
      <c r="K16" s="20"/>
      <c r="L16" s="20"/>
      <c r="M16" s="20"/>
      <c r="N16" s="20"/>
      <c r="O16" s="20"/>
      <c r="P16" s="20">
        <v>1</v>
      </c>
      <c r="Q16" s="20"/>
      <c r="R16" s="20"/>
      <c r="S16" s="20"/>
      <c r="T16" s="20">
        <v>1</v>
      </c>
      <c r="U16" s="20"/>
      <c r="V16" s="20"/>
      <c r="W16" s="20"/>
      <c r="X16" s="20">
        <v>1</v>
      </c>
      <c r="Y16" s="20"/>
      <c r="Z16" s="20"/>
      <c r="AA16" s="20"/>
      <c r="AB16" s="16"/>
      <c r="AC16" s="16"/>
      <c r="AD16" s="16"/>
      <c r="AE16" s="16"/>
      <c r="AF16" s="16"/>
      <c r="AG16" s="16"/>
      <c r="AH16" s="16"/>
      <c r="AI16" s="19"/>
      <c r="AJ16" s="25">
        <f t="shared" si="0"/>
        <v>288.5964912280702</v>
      </c>
      <c r="AK16" s="91">
        <f t="shared" si="1"/>
        <v>5</v>
      </c>
    </row>
    <row r="17" spans="1:37" s="21" customFormat="1" ht="12.75">
      <c r="A17" s="21">
        <v>15</v>
      </c>
      <c r="B17" s="20">
        <f t="shared" si="2"/>
        <v>12</v>
      </c>
      <c r="C17" s="71" t="s">
        <v>129</v>
      </c>
      <c r="D17" s="58">
        <v>1</v>
      </c>
      <c r="E17" s="20"/>
      <c r="F17" s="20"/>
      <c r="G17" s="20"/>
      <c r="H17" s="20">
        <v>1</v>
      </c>
      <c r="I17" s="20"/>
      <c r="J17" s="20"/>
      <c r="K17" s="20"/>
      <c r="L17" s="20"/>
      <c r="M17" s="20"/>
      <c r="N17" s="20"/>
      <c r="O17" s="20"/>
      <c r="P17" s="20">
        <v>1</v>
      </c>
      <c r="Q17" s="20"/>
      <c r="R17" s="20"/>
      <c r="S17" s="20"/>
      <c r="T17" s="20">
        <v>1</v>
      </c>
      <c r="U17" s="20"/>
      <c r="V17" s="20"/>
      <c r="W17" s="20"/>
      <c r="X17" s="20">
        <v>1</v>
      </c>
      <c r="Y17" s="20"/>
      <c r="Z17" s="20"/>
      <c r="AA17" s="20"/>
      <c r="AB17" s="16"/>
      <c r="AC17" s="16"/>
      <c r="AD17" s="16"/>
      <c r="AE17" s="16"/>
      <c r="AF17" s="16"/>
      <c r="AG17" s="16"/>
      <c r="AH17" s="16"/>
      <c r="AI17" s="19"/>
      <c r="AJ17" s="25">
        <f t="shared" si="0"/>
        <v>288.5964912280702</v>
      </c>
      <c r="AK17" s="91">
        <f t="shared" si="1"/>
        <v>5</v>
      </c>
    </row>
    <row r="18" spans="1:37" s="21" customFormat="1" ht="12.75">
      <c r="A18" s="21">
        <v>16</v>
      </c>
      <c r="B18" s="20">
        <f t="shared" si="2"/>
        <v>16</v>
      </c>
      <c r="C18" s="71" t="s">
        <v>101</v>
      </c>
      <c r="D18" s="58">
        <v>1</v>
      </c>
      <c r="E18" s="20"/>
      <c r="F18" s="20"/>
      <c r="G18" s="20"/>
      <c r="H18" s="20">
        <v>1</v>
      </c>
      <c r="I18" s="20"/>
      <c r="J18" s="20"/>
      <c r="K18" s="20"/>
      <c r="L18" s="20"/>
      <c r="M18" s="20"/>
      <c r="N18" s="20"/>
      <c r="O18" s="20"/>
      <c r="P18" s="20">
        <v>1</v>
      </c>
      <c r="Q18" s="20"/>
      <c r="R18" s="20"/>
      <c r="S18" s="20"/>
      <c r="T18" s="20"/>
      <c r="U18" s="20"/>
      <c r="V18" s="20"/>
      <c r="W18" s="20"/>
      <c r="X18" s="20">
        <v>1</v>
      </c>
      <c r="Y18" s="20"/>
      <c r="Z18" s="20"/>
      <c r="AA18" s="20"/>
      <c r="AB18" s="16"/>
      <c r="AC18" s="16"/>
      <c r="AD18" s="16"/>
      <c r="AE18" s="16"/>
      <c r="AF18" s="16"/>
      <c r="AG18" s="16"/>
      <c r="AH18" s="16"/>
      <c r="AI18" s="19"/>
      <c r="AJ18" s="25">
        <f t="shared" si="0"/>
        <v>221.9298245614035</v>
      </c>
      <c r="AK18" s="91">
        <f t="shared" si="1"/>
        <v>4</v>
      </c>
    </row>
    <row r="19" spans="1:37" s="21" customFormat="1" ht="12.75">
      <c r="A19" s="21">
        <v>17</v>
      </c>
      <c r="B19" s="20">
        <f t="shared" si="2"/>
        <v>17</v>
      </c>
      <c r="C19" s="71" t="s">
        <v>103</v>
      </c>
      <c r="D19" s="58"/>
      <c r="E19" s="20"/>
      <c r="F19" s="20"/>
      <c r="G19" s="20"/>
      <c r="H19" s="20">
        <v>1</v>
      </c>
      <c r="I19" s="20"/>
      <c r="J19" s="20"/>
      <c r="K19" s="20"/>
      <c r="L19" s="20"/>
      <c r="M19" s="20"/>
      <c r="N19" s="20"/>
      <c r="O19" s="20"/>
      <c r="P19" s="20">
        <v>1</v>
      </c>
      <c r="Q19" s="20"/>
      <c r="R19" s="20"/>
      <c r="S19" s="20"/>
      <c r="T19" s="20"/>
      <c r="U19" s="20"/>
      <c r="V19" s="20"/>
      <c r="W19" s="20"/>
      <c r="X19" s="20">
        <v>1</v>
      </c>
      <c r="Y19" s="20"/>
      <c r="Z19" s="20"/>
      <c r="AA19" s="20"/>
      <c r="AB19" s="16"/>
      <c r="AC19" s="16"/>
      <c r="AD19" s="16"/>
      <c r="AE19" s="16"/>
      <c r="AF19" s="16"/>
      <c r="AG19" s="16"/>
      <c r="AH19" s="16"/>
      <c r="AI19" s="19"/>
      <c r="AJ19" s="25">
        <f t="shared" si="0"/>
        <v>169.29824561403507</v>
      </c>
      <c r="AK19" s="91">
        <f t="shared" si="1"/>
        <v>3</v>
      </c>
    </row>
    <row r="20" spans="1:37" s="21" customFormat="1" ht="12.75">
      <c r="A20" s="21">
        <v>18</v>
      </c>
      <c r="B20" s="20">
        <f t="shared" si="2"/>
        <v>18</v>
      </c>
      <c r="C20" s="71" t="s">
        <v>123</v>
      </c>
      <c r="D20" s="58">
        <v>1</v>
      </c>
      <c r="E20" s="20"/>
      <c r="F20" s="20"/>
      <c r="G20" s="20"/>
      <c r="H20" s="20">
        <v>1</v>
      </c>
      <c r="I20" s="20"/>
      <c r="J20" s="20"/>
      <c r="K20" s="20"/>
      <c r="L20" s="20"/>
      <c r="M20" s="20"/>
      <c r="N20" s="20"/>
      <c r="O20" s="20"/>
      <c r="P20" s="20">
        <v>1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16"/>
      <c r="AC20" s="16"/>
      <c r="AD20" s="16"/>
      <c r="AE20" s="16"/>
      <c r="AF20" s="16"/>
      <c r="AG20" s="16"/>
      <c r="AH20" s="16"/>
      <c r="AI20" s="19"/>
      <c r="AJ20" s="25">
        <f t="shared" si="0"/>
        <v>155.26315789473682</v>
      </c>
      <c r="AK20" s="91">
        <f t="shared" si="1"/>
        <v>3</v>
      </c>
    </row>
    <row r="21" spans="1:37" s="21" customFormat="1" ht="12.75">
      <c r="A21" s="21">
        <v>19</v>
      </c>
      <c r="B21" s="20">
        <f t="shared" si="2"/>
        <v>19</v>
      </c>
      <c r="C21" s="71" t="s">
        <v>102</v>
      </c>
      <c r="D21" s="58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16"/>
      <c r="AC21" s="16"/>
      <c r="AD21" s="16"/>
      <c r="AE21" s="16"/>
      <c r="AF21" s="16"/>
      <c r="AG21" s="16"/>
      <c r="AH21" s="16"/>
      <c r="AI21" s="19"/>
      <c r="AJ21" s="25">
        <f t="shared" si="0"/>
        <v>102.63157894736841</v>
      </c>
      <c r="AK21" s="91">
        <f t="shared" si="1"/>
        <v>2</v>
      </c>
    </row>
    <row r="22" spans="1:37" s="21" customFormat="1" ht="12.75">
      <c r="A22" s="21">
        <v>20</v>
      </c>
      <c r="B22" s="20">
        <f t="shared" si="2"/>
        <v>19</v>
      </c>
      <c r="C22" s="72" t="s">
        <v>128</v>
      </c>
      <c r="D22" s="58"/>
      <c r="E22" s="20"/>
      <c r="F22" s="20"/>
      <c r="G22" s="20"/>
      <c r="H22" s="20">
        <v>1</v>
      </c>
      <c r="I22" s="20"/>
      <c r="J22" s="20"/>
      <c r="K22" s="20"/>
      <c r="L22" s="20"/>
      <c r="M22" s="20"/>
      <c r="N22" s="20"/>
      <c r="O22" s="20"/>
      <c r="P22" s="20">
        <v>1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16"/>
      <c r="AC22" s="16"/>
      <c r="AD22" s="16"/>
      <c r="AE22" s="16"/>
      <c r="AF22" s="16"/>
      <c r="AG22" s="16"/>
      <c r="AH22" s="16"/>
      <c r="AI22" s="19"/>
      <c r="AJ22" s="25">
        <f t="shared" si="0"/>
        <v>102.63157894736841</v>
      </c>
      <c r="AK22" s="91">
        <f t="shared" si="1"/>
        <v>2</v>
      </c>
    </row>
    <row r="23" spans="1:37" s="21" customFormat="1" ht="12.75">
      <c r="A23" s="21">
        <v>21</v>
      </c>
      <c r="B23" s="20">
        <f t="shared" si="2"/>
        <v>21</v>
      </c>
      <c r="C23" s="71" t="s">
        <v>92</v>
      </c>
      <c r="D23" s="58">
        <v>1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16"/>
      <c r="AC23" s="16"/>
      <c r="AD23" s="16"/>
      <c r="AE23" s="16"/>
      <c r="AF23" s="16"/>
      <c r="AG23" s="16"/>
      <c r="AH23" s="16"/>
      <c r="AI23" s="19"/>
      <c r="AJ23" s="25">
        <f t="shared" si="0"/>
        <v>52.63157894736842</v>
      </c>
      <c r="AK23" s="91">
        <f t="shared" si="1"/>
        <v>1</v>
      </c>
    </row>
    <row r="24" spans="1:37" s="21" customFormat="1" ht="12.75">
      <c r="A24" s="21">
        <v>22</v>
      </c>
      <c r="B24" s="20">
        <f t="shared" si="2"/>
        <v>22</v>
      </c>
      <c r="C24" s="71" t="s">
        <v>72</v>
      </c>
      <c r="D24" s="58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16"/>
      <c r="AC24" s="16"/>
      <c r="AD24" s="16"/>
      <c r="AE24" s="16"/>
      <c r="AF24" s="16"/>
      <c r="AG24" s="16"/>
      <c r="AH24" s="16"/>
      <c r="AI24" s="19"/>
      <c r="AJ24" s="25">
        <f t="shared" si="0"/>
        <v>0</v>
      </c>
      <c r="AK24" s="91">
        <f t="shared" si="1"/>
        <v>0</v>
      </c>
    </row>
    <row r="25" spans="1:37" s="21" customFormat="1" ht="12.75">
      <c r="A25" s="21">
        <v>23</v>
      </c>
      <c r="B25" s="20">
        <f t="shared" si="2"/>
        <v>22</v>
      </c>
      <c r="C25" s="71" t="s">
        <v>81</v>
      </c>
      <c r="D25" s="5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16"/>
      <c r="AC25" s="16"/>
      <c r="AD25" s="16"/>
      <c r="AE25" s="16"/>
      <c r="AF25" s="16"/>
      <c r="AG25" s="16"/>
      <c r="AH25" s="16"/>
      <c r="AI25" s="19"/>
      <c r="AJ25" s="25">
        <f t="shared" si="0"/>
        <v>0</v>
      </c>
      <c r="AK25" s="91">
        <f t="shared" si="1"/>
        <v>0</v>
      </c>
    </row>
    <row r="26" spans="1:37" s="21" customFormat="1" ht="12.75">
      <c r="A26" s="21">
        <v>24</v>
      </c>
      <c r="B26" s="20">
        <f t="shared" si="2"/>
        <v>22</v>
      </c>
      <c r="C26" s="71" t="s">
        <v>172</v>
      </c>
      <c r="D26" s="58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16"/>
      <c r="AC26" s="16"/>
      <c r="AD26" s="16"/>
      <c r="AE26" s="16"/>
      <c r="AF26" s="16"/>
      <c r="AG26" s="16"/>
      <c r="AH26" s="16"/>
      <c r="AI26" s="19"/>
      <c r="AJ26" s="25">
        <f t="shared" si="0"/>
        <v>0</v>
      </c>
      <c r="AK26" s="91">
        <f t="shared" si="1"/>
        <v>0</v>
      </c>
    </row>
    <row r="27" spans="1:37" s="21" customFormat="1" ht="12.75">
      <c r="A27" s="21">
        <v>25</v>
      </c>
      <c r="B27" s="20">
        <f t="shared" si="2"/>
        <v>22</v>
      </c>
      <c r="C27" s="71" t="s">
        <v>134</v>
      </c>
      <c r="D27" s="58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16"/>
      <c r="AC27" s="16"/>
      <c r="AD27" s="16"/>
      <c r="AE27" s="16"/>
      <c r="AF27" s="16"/>
      <c r="AG27" s="16"/>
      <c r="AH27" s="16"/>
      <c r="AI27" s="19"/>
      <c r="AJ27" s="25">
        <f t="shared" si="0"/>
        <v>0</v>
      </c>
      <c r="AK27" s="91">
        <f t="shared" si="1"/>
        <v>0</v>
      </c>
    </row>
    <row r="28" spans="1:37" s="21" customFormat="1" ht="12.75">
      <c r="A28" s="21">
        <v>26</v>
      </c>
      <c r="B28" s="20">
        <f t="shared" si="2"/>
        <v>22</v>
      </c>
      <c r="C28" s="71" t="s">
        <v>147</v>
      </c>
      <c r="D28" s="58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6"/>
      <c r="AC28" s="16"/>
      <c r="AD28" s="16"/>
      <c r="AE28" s="16"/>
      <c r="AF28" s="16"/>
      <c r="AG28" s="16"/>
      <c r="AH28" s="16"/>
      <c r="AI28" s="19"/>
      <c r="AJ28" s="25">
        <f t="shared" si="0"/>
        <v>0</v>
      </c>
      <c r="AK28" s="91">
        <f t="shared" si="1"/>
        <v>0</v>
      </c>
    </row>
    <row r="29" spans="1:37" s="21" customFormat="1" ht="13.5" thickBot="1">
      <c r="A29" s="21">
        <v>27</v>
      </c>
      <c r="B29" s="20">
        <f t="shared" si="2"/>
        <v>22</v>
      </c>
      <c r="C29" s="73" t="s">
        <v>152</v>
      </c>
      <c r="D29" s="59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0"/>
      <c r="AC29" s="60"/>
      <c r="AD29" s="60"/>
      <c r="AE29" s="60"/>
      <c r="AF29" s="60"/>
      <c r="AG29" s="60"/>
      <c r="AH29" s="60"/>
      <c r="AI29" s="122"/>
      <c r="AJ29" s="121">
        <f t="shared" si="0"/>
        <v>0</v>
      </c>
      <c r="AK29" s="93">
        <f t="shared" si="1"/>
        <v>0</v>
      </c>
    </row>
    <row r="30" spans="1:36" ht="12.75" hidden="1">
      <c r="A30" s="21">
        <v>28</v>
      </c>
      <c r="B30" s="132"/>
      <c r="C30" s="4" t="s">
        <v>0</v>
      </c>
      <c r="D30" s="28">
        <f aca="true" t="shared" si="3" ref="D30:AI30">SUM(D3:D29)</f>
        <v>19</v>
      </c>
      <c r="E30" s="28">
        <f t="shared" si="3"/>
        <v>11</v>
      </c>
      <c r="F30" s="28">
        <f t="shared" si="3"/>
        <v>3</v>
      </c>
      <c r="G30" s="28">
        <f t="shared" si="3"/>
        <v>0</v>
      </c>
      <c r="H30" s="28">
        <f t="shared" si="3"/>
        <v>19</v>
      </c>
      <c r="I30" s="28">
        <f t="shared" si="3"/>
        <v>5</v>
      </c>
      <c r="J30" s="28">
        <f t="shared" si="3"/>
        <v>1</v>
      </c>
      <c r="K30" s="28">
        <f t="shared" si="3"/>
        <v>0</v>
      </c>
      <c r="L30" s="28">
        <f t="shared" si="3"/>
        <v>7</v>
      </c>
      <c r="M30" s="28">
        <f t="shared" si="3"/>
        <v>1</v>
      </c>
      <c r="N30" s="28">
        <f t="shared" si="3"/>
        <v>0</v>
      </c>
      <c r="O30" s="28">
        <f t="shared" si="3"/>
        <v>0</v>
      </c>
      <c r="P30" s="28">
        <f t="shared" si="3"/>
        <v>20</v>
      </c>
      <c r="Q30" s="28">
        <f t="shared" si="3"/>
        <v>4</v>
      </c>
      <c r="R30" s="28">
        <f t="shared" si="3"/>
        <v>1</v>
      </c>
      <c r="S30" s="28">
        <f t="shared" si="3"/>
        <v>0</v>
      </c>
      <c r="T30" s="28">
        <f t="shared" si="3"/>
        <v>15</v>
      </c>
      <c r="U30" s="28">
        <f t="shared" si="3"/>
        <v>2</v>
      </c>
      <c r="V30" s="28">
        <f t="shared" si="3"/>
        <v>0</v>
      </c>
      <c r="W30" s="28">
        <f t="shared" si="3"/>
        <v>1</v>
      </c>
      <c r="X30" s="28">
        <f t="shared" si="3"/>
        <v>15</v>
      </c>
      <c r="Y30" s="28">
        <f t="shared" si="3"/>
        <v>4</v>
      </c>
      <c r="Z30" s="28">
        <f t="shared" si="3"/>
        <v>0</v>
      </c>
      <c r="AA30" s="28">
        <f t="shared" si="3"/>
        <v>0</v>
      </c>
      <c r="AB30" s="4">
        <f t="shared" si="3"/>
        <v>0</v>
      </c>
      <c r="AC30" s="4">
        <f t="shared" si="3"/>
        <v>0</v>
      </c>
      <c r="AD30" s="4">
        <f t="shared" si="3"/>
        <v>0</v>
      </c>
      <c r="AE30" s="4">
        <f t="shared" si="3"/>
        <v>0</v>
      </c>
      <c r="AF30" s="4">
        <f t="shared" si="3"/>
        <v>0</v>
      </c>
      <c r="AG30" s="4">
        <f t="shared" si="3"/>
        <v>0</v>
      </c>
      <c r="AH30" s="4">
        <f t="shared" si="3"/>
        <v>0</v>
      </c>
      <c r="AI30" s="4">
        <f t="shared" si="3"/>
        <v>0</v>
      </c>
      <c r="AJ30" s="4"/>
    </row>
    <row r="31" spans="1:35" ht="12.75" hidden="1">
      <c r="A31" s="21">
        <v>29</v>
      </c>
      <c r="B31" s="132"/>
      <c r="C31" t="s">
        <v>1</v>
      </c>
      <c r="D31" s="32">
        <f aca="true" t="shared" si="4" ref="D31:AI31">IF(D30=0,0,$A$1/D30)</f>
        <v>52.63157894736842</v>
      </c>
      <c r="E31" s="32">
        <f t="shared" si="4"/>
        <v>90.9090909090909</v>
      </c>
      <c r="F31" s="32">
        <f t="shared" si="4"/>
        <v>333.3333333333333</v>
      </c>
      <c r="G31" s="32">
        <f t="shared" si="4"/>
        <v>0</v>
      </c>
      <c r="H31" s="32">
        <f t="shared" si="4"/>
        <v>52.63157894736842</v>
      </c>
      <c r="I31" s="32">
        <f t="shared" si="4"/>
        <v>200</v>
      </c>
      <c r="J31" s="32">
        <f t="shared" si="4"/>
        <v>1000</v>
      </c>
      <c r="K31" s="32">
        <f t="shared" si="4"/>
        <v>0</v>
      </c>
      <c r="L31" s="32">
        <f t="shared" si="4"/>
        <v>142.85714285714286</v>
      </c>
      <c r="M31" s="32">
        <f t="shared" si="4"/>
        <v>1000</v>
      </c>
      <c r="N31" s="32">
        <f t="shared" si="4"/>
        <v>0</v>
      </c>
      <c r="O31" s="32">
        <f t="shared" si="4"/>
        <v>0</v>
      </c>
      <c r="P31" s="32">
        <f t="shared" si="4"/>
        <v>50</v>
      </c>
      <c r="Q31" s="32">
        <f t="shared" si="4"/>
        <v>250</v>
      </c>
      <c r="R31" s="32">
        <f t="shared" si="4"/>
        <v>1000</v>
      </c>
      <c r="S31" s="32">
        <f t="shared" si="4"/>
        <v>0</v>
      </c>
      <c r="T31" s="32">
        <f t="shared" si="4"/>
        <v>66.66666666666667</v>
      </c>
      <c r="U31" s="32">
        <f t="shared" si="4"/>
        <v>500</v>
      </c>
      <c r="V31" s="32">
        <f t="shared" si="4"/>
        <v>0</v>
      </c>
      <c r="W31" s="32">
        <f t="shared" si="4"/>
        <v>1000</v>
      </c>
      <c r="X31" s="32">
        <f t="shared" si="4"/>
        <v>66.66666666666667</v>
      </c>
      <c r="Y31" s="32">
        <f t="shared" si="4"/>
        <v>250</v>
      </c>
      <c r="Z31" s="32">
        <f t="shared" si="4"/>
        <v>0</v>
      </c>
      <c r="AA31" s="32">
        <f t="shared" si="4"/>
        <v>0</v>
      </c>
      <c r="AB31" s="1">
        <f t="shared" si="4"/>
        <v>0</v>
      </c>
      <c r="AC31" s="1">
        <f t="shared" si="4"/>
        <v>0</v>
      </c>
      <c r="AD31" s="1">
        <f t="shared" si="4"/>
        <v>0</v>
      </c>
      <c r="AE31" s="1">
        <f t="shared" si="4"/>
        <v>0</v>
      </c>
      <c r="AF31" s="1">
        <f t="shared" si="4"/>
        <v>0</v>
      </c>
      <c r="AG31" s="1">
        <f t="shared" si="4"/>
        <v>0</v>
      </c>
      <c r="AH31" s="1">
        <f t="shared" si="4"/>
        <v>0</v>
      </c>
      <c r="AI31" s="1">
        <f t="shared" si="4"/>
        <v>0</v>
      </c>
    </row>
  </sheetData>
  <sheetProtection/>
  <mergeCells count="2">
    <mergeCell ref="D1:AI1"/>
    <mergeCell ref="AJ1:A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4"/>
  <sheetViews>
    <sheetView workbookViewId="0" topLeftCell="A1">
      <selection activeCell="B20" sqref="B20"/>
    </sheetView>
  </sheetViews>
  <sheetFormatPr defaultColWidth="9.00390625" defaultRowHeight="12.75"/>
  <cols>
    <col min="1" max="1" width="6.75390625" style="27" bestFit="1" customWidth="1"/>
    <col min="2" max="2" width="23.25390625" style="0" bestFit="1" customWidth="1"/>
    <col min="3" max="26" width="3.00390625" style="0" customWidth="1"/>
    <col min="27" max="34" width="3.00390625" style="0" hidden="1" customWidth="1"/>
    <col min="35" max="35" width="7.625" style="0" bestFit="1" customWidth="1"/>
    <col min="36" max="36" width="6.375" style="27" bestFit="1" customWidth="1"/>
  </cols>
  <sheetData>
    <row r="1" spans="1:36" ht="12.75">
      <c r="A1" s="123">
        <v>1000</v>
      </c>
      <c r="B1" s="31"/>
      <c r="C1" s="148" t="s">
        <v>173</v>
      </c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56"/>
      <c r="AJ1" s="157"/>
    </row>
    <row r="2" spans="1:36" ht="13.5" thickBot="1">
      <c r="A2" s="40" t="s">
        <v>157</v>
      </c>
      <c r="B2" s="69" t="s">
        <v>2</v>
      </c>
      <c r="C2" s="74">
        <v>1</v>
      </c>
      <c r="D2" s="42">
        <v>2</v>
      </c>
      <c r="E2" s="85">
        <v>3</v>
      </c>
      <c r="F2" s="85">
        <v>4</v>
      </c>
      <c r="G2" s="85">
        <v>5</v>
      </c>
      <c r="H2" s="85">
        <v>6</v>
      </c>
      <c r="I2" s="85">
        <v>7</v>
      </c>
      <c r="J2" s="85">
        <v>8</v>
      </c>
      <c r="K2" s="85">
        <v>9</v>
      </c>
      <c r="L2" s="85">
        <v>10</v>
      </c>
      <c r="M2" s="85">
        <v>11</v>
      </c>
      <c r="N2" s="85">
        <v>12</v>
      </c>
      <c r="O2" s="85">
        <v>13</v>
      </c>
      <c r="P2" s="85">
        <v>14</v>
      </c>
      <c r="Q2" s="85">
        <v>15</v>
      </c>
      <c r="R2" s="85">
        <v>16</v>
      </c>
      <c r="S2" s="85">
        <v>17</v>
      </c>
      <c r="T2" s="85">
        <v>18</v>
      </c>
      <c r="U2" s="85">
        <v>19</v>
      </c>
      <c r="V2" s="85">
        <v>20</v>
      </c>
      <c r="W2" s="85">
        <v>21</v>
      </c>
      <c r="X2" s="85">
        <v>22</v>
      </c>
      <c r="Y2" s="85">
        <v>23</v>
      </c>
      <c r="Z2" s="42">
        <v>24</v>
      </c>
      <c r="AA2" s="42">
        <v>25</v>
      </c>
      <c r="AB2" s="42">
        <v>26</v>
      </c>
      <c r="AC2" s="42">
        <v>27</v>
      </c>
      <c r="AD2" s="42">
        <v>28</v>
      </c>
      <c r="AE2" s="42">
        <v>29</v>
      </c>
      <c r="AF2" s="42">
        <v>30</v>
      </c>
      <c r="AG2" s="42">
        <v>31</v>
      </c>
      <c r="AH2" s="44">
        <v>32</v>
      </c>
      <c r="AI2" s="40" t="s">
        <v>164</v>
      </c>
      <c r="AJ2" s="63" t="s">
        <v>3</v>
      </c>
    </row>
    <row r="3" spans="1:36" ht="12.75">
      <c r="A3" s="49">
        <v>1</v>
      </c>
      <c r="B3" s="70" t="s">
        <v>53</v>
      </c>
      <c r="C3" s="111">
        <v>1</v>
      </c>
      <c r="D3" s="4">
        <v>1</v>
      </c>
      <c r="E3" s="14">
        <v>1</v>
      </c>
      <c r="F3" s="14"/>
      <c r="G3" s="14">
        <v>1</v>
      </c>
      <c r="H3" s="14">
        <v>1</v>
      </c>
      <c r="I3" s="14"/>
      <c r="J3" s="14"/>
      <c r="K3" s="14">
        <v>1</v>
      </c>
      <c r="L3" s="14"/>
      <c r="M3" s="14"/>
      <c r="N3" s="14"/>
      <c r="O3" s="14">
        <v>1</v>
      </c>
      <c r="P3" s="14">
        <v>1</v>
      </c>
      <c r="Q3" s="14"/>
      <c r="R3" s="14"/>
      <c r="S3" s="14">
        <v>1</v>
      </c>
      <c r="T3" s="14">
        <v>1</v>
      </c>
      <c r="U3" s="14"/>
      <c r="V3" s="14"/>
      <c r="W3" s="14">
        <v>1</v>
      </c>
      <c r="X3" s="14">
        <v>1</v>
      </c>
      <c r="Y3" s="14"/>
      <c r="Z3" s="4"/>
      <c r="AA3" s="4"/>
      <c r="AB3" s="4"/>
      <c r="AC3" s="4"/>
      <c r="AD3" s="4"/>
      <c r="AE3" s="4"/>
      <c r="AF3" s="4"/>
      <c r="AG3" s="4"/>
      <c r="AH3" s="6"/>
      <c r="AI3" s="124">
        <f aca="true" t="shared" si="0" ref="AI3:AI32">SUMPRODUCT(C3:AH3,$C$34:$AH$34)</f>
        <v>2639.6047365087616</v>
      </c>
      <c r="AJ3" s="113">
        <f aca="true" t="shared" si="1" ref="AJ3:AJ32">SUM(C3:AH3)</f>
        <v>12</v>
      </c>
    </row>
    <row r="4" spans="1:36" ht="12.75">
      <c r="A4" s="51">
        <v>2</v>
      </c>
      <c r="B4" s="71" t="s">
        <v>170</v>
      </c>
      <c r="C4" s="106">
        <v>1</v>
      </c>
      <c r="D4" s="2">
        <v>1</v>
      </c>
      <c r="E4" s="16"/>
      <c r="F4" s="16"/>
      <c r="G4" s="16">
        <v>1</v>
      </c>
      <c r="H4" s="16">
        <v>1</v>
      </c>
      <c r="I4" s="16"/>
      <c r="J4" s="16"/>
      <c r="K4" s="16">
        <v>1</v>
      </c>
      <c r="L4" s="16"/>
      <c r="M4" s="16"/>
      <c r="N4" s="16"/>
      <c r="O4" s="16">
        <v>1</v>
      </c>
      <c r="P4" s="16">
        <v>1</v>
      </c>
      <c r="Q4" s="16"/>
      <c r="R4" s="16"/>
      <c r="S4" s="16">
        <v>1</v>
      </c>
      <c r="T4" s="16">
        <v>1</v>
      </c>
      <c r="U4" s="16"/>
      <c r="V4" s="16"/>
      <c r="W4" s="16">
        <v>1</v>
      </c>
      <c r="X4" s="16">
        <v>1</v>
      </c>
      <c r="Y4" s="16"/>
      <c r="Z4" s="2"/>
      <c r="AA4" s="2"/>
      <c r="AB4" s="2"/>
      <c r="AC4" s="2"/>
      <c r="AD4" s="2"/>
      <c r="AE4" s="2"/>
      <c r="AF4" s="2"/>
      <c r="AG4" s="2"/>
      <c r="AH4" s="3"/>
      <c r="AI4" s="125">
        <f t="shared" si="0"/>
        <v>1639.6047365087613</v>
      </c>
      <c r="AJ4" s="105">
        <f t="shared" si="1"/>
        <v>11</v>
      </c>
    </row>
    <row r="5" spans="1:36" ht="12.75">
      <c r="A5" s="51">
        <v>3</v>
      </c>
      <c r="B5" s="71" t="s">
        <v>57</v>
      </c>
      <c r="C5" s="106">
        <v>1</v>
      </c>
      <c r="D5" s="2">
        <v>1</v>
      </c>
      <c r="E5" s="16"/>
      <c r="F5" s="16"/>
      <c r="G5" s="16">
        <v>1</v>
      </c>
      <c r="H5" s="16">
        <v>1</v>
      </c>
      <c r="I5" s="16"/>
      <c r="J5" s="16"/>
      <c r="K5" s="16">
        <v>1</v>
      </c>
      <c r="L5" s="16"/>
      <c r="M5" s="16"/>
      <c r="N5" s="16"/>
      <c r="O5" s="16">
        <v>1</v>
      </c>
      <c r="P5" s="16">
        <v>1</v>
      </c>
      <c r="Q5" s="16"/>
      <c r="R5" s="16"/>
      <c r="S5" s="16">
        <v>1</v>
      </c>
      <c r="T5" s="16"/>
      <c r="U5" s="16"/>
      <c r="V5" s="16"/>
      <c r="W5" s="16">
        <v>1</v>
      </c>
      <c r="X5" s="16">
        <v>1</v>
      </c>
      <c r="Y5" s="16"/>
      <c r="Z5" s="2"/>
      <c r="AA5" s="2"/>
      <c r="AB5" s="2"/>
      <c r="AC5" s="2"/>
      <c r="AD5" s="2"/>
      <c r="AE5" s="2"/>
      <c r="AF5" s="2"/>
      <c r="AG5" s="2"/>
      <c r="AH5" s="3"/>
      <c r="AI5" s="125">
        <f t="shared" si="0"/>
        <v>1139.6047365087613</v>
      </c>
      <c r="AJ5" s="105">
        <f t="shared" si="1"/>
        <v>10</v>
      </c>
    </row>
    <row r="6" spans="1:36" ht="12.75">
      <c r="A6" s="51">
        <v>3</v>
      </c>
      <c r="B6" s="71" t="s">
        <v>51</v>
      </c>
      <c r="C6" s="106">
        <v>1</v>
      </c>
      <c r="D6" s="2">
        <v>1</v>
      </c>
      <c r="E6" s="16"/>
      <c r="F6" s="16"/>
      <c r="G6" s="16">
        <v>1</v>
      </c>
      <c r="H6" s="16">
        <v>1</v>
      </c>
      <c r="I6" s="16"/>
      <c r="J6" s="16"/>
      <c r="K6" s="16">
        <v>1</v>
      </c>
      <c r="L6" s="16"/>
      <c r="M6" s="16"/>
      <c r="N6" s="16"/>
      <c r="O6" s="16">
        <v>1</v>
      </c>
      <c r="P6" s="16">
        <v>1</v>
      </c>
      <c r="Q6" s="16"/>
      <c r="R6" s="16"/>
      <c r="S6" s="16">
        <v>1</v>
      </c>
      <c r="T6" s="16"/>
      <c r="U6" s="16"/>
      <c r="V6" s="16"/>
      <c r="W6" s="16">
        <v>1</v>
      </c>
      <c r="X6" s="16">
        <v>1</v>
      </c>
      <c r="Y6" s="16"/>
      <c r="Z6" s="2"/>
      <c r="AA6" s="2"/>
      <c r="AB6" s="2"/>
      <c r="AC6" s="2"/>
      <c r="AD6" s="2"/>
      <c r="AE6" s="2"/>
      <c r="AF6" s="2"/>
      <c r="AG6" s="2"/>
      <c r="AH6" s="3"/>
      <c r="AI6" s="125">
        <f t="shared" si="0"/>
        <v>1139.6047365087613</v>
      </c>
      <c r="AJ6" s="105">
        <f t="shared" si="1"/>
        <v>10</v>
      </c>
    </row>
    <row r="7" spans="1:36" ht="12.75">
      <c r="A7" s="51">
        <v>5</v>
      </c>
      <c r="B7" s="71" t="s">
        <v>66</v>
      </c>
      <c r="C7" s="106">
        <v>1</v>
      </c>
      <c r="D7" s="2">
        <v>1</v>
      </c>
      <c r="E7" s="16"/>
      <c r="F7" s="16"/>
      <c r="G7" s="16">
        <v>1</v>
      </c>
      <c r="H7" s="16">
        <v>1</v>
      </c>
      <c r="I7" s="16"/>
      <c r="J7" s="16"/>
      <c r="K7" s="16">
        <v>1</v>
      </c>
      <c r="L7" s="16"/>
      <c r="M7" s="16"/>
      <c r="N7" s="16"/>
      <c r="O7" s="16">
        <v>1</v>
      </c>
      <c r="P7" s="16"/>
      <c r="Q7" s="16"/>
      <c r="R7" s="16"/>
      <c r="S7" s="16">
        <v>1</v>
      </c>
      <c r="T7" s="16"/>
      <c r="U7" s="16"/>
      <c r="V7" s="16"/>
      <c r="W7" s="16">
        <v>1</v>
      </c>
      <c r="X7" s="16"/>
      <c r="Y7" s="16"/>
      <c r="Z7" s="2"/>
      <c r="AA7" s="2"/>
      <c r="AB7" s="2"/>
      <c r="AC7" s="2"/>
      <c r="AD7" s="2"/>
      <c r="AE7" s="2"/>
      <c r="AF7" s="2"/>
      <c r="AG7" s="2"/>
      <c r="AH7" s="3"/>
      <c r="AI7" s="125">
        <f t="shared" si="0"/>
        <v>689.6047365087613</v>
      </c>
      <c r="AJ7" s="105">
        <f t="shared" si="1"/>
        <v>8</v>
      </c>
    </row>
    <row r="8" spans="1:36" ht="12.75">
      <c r="A8" s="51">
        <v>5</v>
      </c>
      <c r="B8" s="71" t="s">
        <v>59</v>
      </c>
      <c r="C8" s="106">
        <v>1</v>
      </c>
      <c r="D8" s="2">
        <v>1</v>
      </c>
      <c r="E8" s="16"/>
      <c r="F8" s="16"/>
      <c r="G8" s="16">
        <v>1</v>
      </c>
      <c r="H8" s="16"/>
      <c r="I8" s="16"/>
      <c r="J8" s="16"/>
      <c r="K8" s="16">
        <v>1</v>
      </c>
      <c r="L8" s="16"/>
      <c r="M8" s="16"/>
      <c r="N8" s="16"/>
      <c r="O8" s="16">
        <v>1</v>
      </c>
      <c r="P8" s="16">
        <v>1</v>
      </c>
      <c r="Q8" s="16"/>
      <c r="R8" s="16"/>
      <c r="S8" s="16">
        <v>1</v>
      </c>
      <c r="T8" s="16"/>
      <c r="U8" s="16"/>
      <c r="V8" s="16"/>
      <c r="W8" s="16">
        <v>1</v>
      </c>
      <c r="X8" s="16"/>
      <c r="Y8" s="16"/>
      <c r="Z8" s="2"/>
      <c r="AA8" s="2"/>
      <c r="AB8" s="2"/>
      <c r="AC8" s="2"/>
      <c r="AD8" s="2"/>
      <c r="AE8" s="2"/>
      <c r="AF8" s="2"/>
      <c r="AG8" s="2"/>
      <c r="AH8" s="3"/>
      <c r="AI8" s="125">
        <f t="shared" si="0"/>
        <v>689.6047365087612</v>
      </c>
      <c r="AJ8" s="105">
        <f t="shared" si="1"/>
        <v>8</v>
      </c>
    </row>
    <row r="9" spans="1:36" ht="12.75">
      <c r="A9" s="51">
        <v>7</v>
      </c>
      <c r="B9" s="71" t="s">
        <v>47</v>
      </c>
      <c r="C9" s="106">
        <v>1</v>
      </c>
      <c r="D9" s="2">
        <v>1</v>
      </c>
      <c r="E9" s="16"/>
      <c r="F9" s="16"/>
      <c r="G9" s="16">
        <v>1</v>
      </c>
      <c r="H9" s="16"/>
      <c r="I9" s="16"/>
      <c r="J9" s="16"/>
      <c r="K9" s="16">
        <v>1</v>
      </c>
      <c r="L9" s="16"/>
      <c r="M9" s="16"/>
      <c r="N9" s="16"/>
      <c r="O9" s="16">
        <v>1</v>
      </c>
      <c r="P9" s="16"/>
      <c r="Q9" s="16"/>
      <c r="R9" s="16"/>
      <c r="S9" s="16">
        <v>1</v>
      </c>
      <c r="T9" s="16"/>
      <c r="U9" s="16"/>
      <c r="V9" s="16"/>
      <c r="W9" s="16">
        <v>1</v>
      </c>
      <c r="X9" s="16"/>
      <c r="Y9" s="16"/>
      <c r="Z9" s="2"/>
      <c r="AA9" s="2"/>
      <c r="AB9" s="2"/>
      <c r="AC9" s="2"/>
      <c r="AD9" s="2"/>
      <c r="AE9" s="2"/>
      <c r="AF9" s="2"/>
      <c r="AG9" s="2"/>
      <c r="AH9" s="3"/>
      <c r="AI9" s="125">
        <f t="shared" si="0"/>
        <v>489.6047365087613</v>
      </c>
      <c r="AJ9" s="105">
        <f t="shared" si="1"/>
        <v>7</v>
      </c>
    </row>
    <row r="10" spans="1:36" ht="12.75">
      <c r="A10" s="51">
        <v>7</v>
      </c>
      <c r="B10" s="71" t="s">
        <v>49</v>
      </c>
      <c r="C10" s="106">
        <v>1</v>
      </c>
      <c r="D10" s="2">
        <v>1</v>
      </c>
      <c r="E10" s="16"/>
      <c r="F10" s="16"/>
      <c r="G10" s="16">
        <v>1</v>
      </c>
      <c r="H10" s="16"/>
      <c r="I10" s="16"/>
      <c r="J10" s="16"/>
      <c r="K10" s="16">
        <v>1</v>
      </c>
      <c r="L10" s="16"/>
      <c r="M10" s="16"/>
      <c r="N10" s="16"/>
      <c r="O10" s="16">
        <v>1</v>
      </c>
      <c r="P10" s="16"/>
      <c r="Q10" s="16"/>
      <c r="R10" s="16"/>
      <c r="S10" s="16">
        <v>1</v>
      </c>
      <c r="T10" s="16"/>
      <c r="U10" s="16"/>
      <c r="V10" s="16"/>
      <c r="W10" s="16">
        <v>1</v>
      </c>
      <c r="X10" s="16"/>
      <c r="Y10" s="16"/>
      <c r="Z10" s="2"/>
      <c r="AA10" s="2"/>
      <c r="AB10" s="2"/>
      <c r="AC10" s="2"/>
      <c r="AD10" s="2"/>
      <c r="AE10" s="2"/>
      <c r="AF10" s="2"/>
      <c r="AG10" s="2"/>
      <c r="AH10" s="3"/>
      <c r="AI10" s="125">
        <f t="shared" si="0"/>
        <v>489.6047365087613</v>
      </c>
      <c r="AJ10" s="105">
        <f t="shared" si="1"/>
        <v>7</v>
      </c>
    </row>
    <row r="11" spans="1:36" ht="12.75">
      <c r="A11" s="51">
        <v>7</v>
      </c>
      <c r="B11" s="71" t="s">
        <v>61</v>
      </c>
      <c r="C11" s="106">
        <v>1</v>
      </c>
      <c r="D11" s="2">
        <v>1</v>
      </c>
      <c r="E11" s="16"/>
      <c r="F11" s="16"/>
      <c r="G11" s="16">
        <v>1</v>
      </c>
      <c r="H11" s="16"/>
      <c r="I11" s="16"/>
      <c r="J11" s="16"/>
      <c r="K11" s="16">
        <v>1</v>
      </c>
      <c r="L11" s="16"/>
      <c r="M11" s="16"/>
      <c r="N11" s="16"/>
      <c r="O11" s="16">
        <v>1</v>
      </c>
      <c r="P11" s="16"/>
      <c r="Q11" s="16"/>
      <c r="R11" s="16"/>
      <c r="S11" s="16">
        <v>1</v>
      </c>
      <c r="T11" s="16"/>
      <c r="U11" s="16"/>
      <c r="V11" s="16"/>
      <c r="W11" s="16">
        <v>1</v>
      </c>
      <c r="X11" s="16"/>
      <c r="Y11" s="16"/>
      <c r="Z11" s="2"/>
      <c r="AA11" s="2"/>
      <c r="AB11" s="2"/>
      <c r="AC11" s="2"/>
      <c r="AD11" s="2"/>
      <c r="AE11" s="2"/>
      <c r="AF11" s="2"/>
      <c r="AG11" s="2"/>
      <c r="AH11" s="3"/>
      <c r="AI11" s="125">
        <f t="shared" si="0"/>
        <v>489.6047365087613</v>
      </c>
      <c r="AJ11" s="105">
        <f t="shared" si="1"/>
        <v>7</v>
      </c>
    </row>
    <row r="12" spans="1:36" ht="12.75">
      <c r="A12" s="51">
        <v>10</v>
      </c>
      <c r="B12" s="71" t="s">
        <v>54</v>
      </c>
      <c r="C12" s="106">
        <v>1</v>
      </c>
      <c r="D12" s="2"/>
      <c r="E12" s="16"/>
      <c r="F12" s="16"/>
      <c r="G12" s="16">
        <v>1</v>
      </c>
      <c r="H12" s="16"/>
      <c r="I12" s="16"/>
      <c r="J12" s="16"/>
      <c r="K12" s="16">
        <v>1</v>
      </c>
      <c r="L12" s="16"/>
      <c r="M12" s="16"/>
      <c r="N12" s="16"/>
      <c r="O12" s="16">
        <v>1</v>
      </c>
      <c r="P12" s="16"/>
      <c r="Q12" s="16"/>
      <c r="R12" s="16"/>
      <c r="S12" s="16">
        <v>1</v>
      </c>
      <c r="T12" s="16"/>
      <c r="U12" s="16"/>
      <c r="V12" s="16"/>
      <c r="W12" s="16">
        <v>1</v>
      </c>
      <c r="X12" s="16"/>
      <c r="Y12" s="16"/>
      <c r="Z12" s="2"/>
      <c r="AA12" s="2"/>
      <c r="AB12" s="2"/>
      <c r="AC12" s="2"/>
      <c r="AD12" s="2"/>
      <c r="AE12" s="2"/>
      <c r="AF12" s="2"/>
      <c r="AG12" s="2"/>
      <c r="AH12" s="3"/>
      <c r="AI12" s="125">
        <f t="shared" si="0"/>
        <v>406.27140317542796</v>
      </c>
      <c r="AJ12" s="105">
        <f t="shared" si="1"/>
        <v>6</v>
      </c>
    </row>
    <row r="13" spans="1:36" ht="12.75">
      <c r="A13" s="51">
        <v>11</v>
      </c>
      <c r="B13" s="71" t="s">
        <v>63</v>
      </c>
      <c r="C13" s="106">
        <v>1</v>
      </c>
      <c r="D13" s="2">
        <v>1</v>
      </c>
      <c r="E13" s="16"/>
      <c r="F13" s="16"/>
      <c r="G13" s="16">
        <v>1</v>
      </c>
      <c r="H13" s="16"/>
      <c r="I13" s="16"/>
      <c r="J13" s="16"/>
      <c r="K13" s="16"/>
      <c r="L13" s="16"/>
      <c r="M13" s="16"/>
      <c r="N13" s="16"/>
      <c r="O13" s="16">
        <v>1</v>
      </c>
      <c r="P13" s="16"/>
      <c r="Q13" s="16"/>
      <c r="R13" s="16"/>
      <c r="S13" s="16"/>
      <c r="T13" s="16"/>
      <c r="U13" s="16"/>
      <c r="V13" s="16"/>
      <c r="W13" s="16">
        <v>1</v>
      </c>
      <c r="X13" s="16"/>
      <c r="Y13" s="16"/>
      <c r="Z13" s="2"/>
      <c r="AA13" s="2"/>
      <c r="AB13" s="2"/>
      <c r="AC13" s="2"/>
      <c r="AD13" s="2"/>
      <c r="AE13" s="2"/>
      <c r="AF13" s="2"/>
      <c r="AG13" s="2"/>
      <c r="AH13" s="3"/>
      <c r="AI13" s="125">
        <f t="shared" si="0"/>
        <v>327.2670741710989</v>
      </c>
      <c r="AJ13" s="105">
        <f t="shared" si="1"/>
        <v>5</v>
      </c>
    </row>
    <row r="14" spans="1:36" ht="12.75">
      <c r="A14" s="51">
        <v>12</v>
      </c>
      <c r="B14" s="71" t="s">
        <v>52</v>
      </c>
      <c r="C14" s="106">
        <v>1</v>
      </c>
      <c r="D14" s="2">
        <v>1</v>
      </c>
      <c r="E14" s="16"/>
      <c r="F14" s="16"/>
      <c r="G14" s="16">
        <v>1</v>
      </c>
      <c r="H14" s="16"/>
      <c r="I14" s="16"/>
      <c r="J14" s="16"/>
      <c r="K14" s="16"/>
      <c r="L14" s="16"/>
      <c r="M14" s="16"/>
      <c r="N14" s="16"/>
      <c r="O14" s="16">
        <v>1</v>
      </c>
      <c r="P14" s="16"/>
      <c r="Q14" s="16"/>
      <c r="R14" s="16"/>
      <c r="S14" s="16">
        <v>1</v>
      </c>
      <c r="T14" s="16"/>
      <c r="U14" s="16"/>
      <c r="V14" s="16"/>
      <c r="W14" s="16"/>
      <c r="X14" s="16"/>
      <c r="Y14" s="16"/>
      <c r="Z14" s="2"/>
      <c r="AA14" s="2"/>
      <c r="AB14" s="2"/>
      <c r="AC14" s="2"/>
      <c r="AD14" s="2"/>
      <c r="AE14" s="2"/>
      <c r="AF14" s="2"/>
      <c r="AG14" s="2"/>
      <c r="AH14" s="3"/>
      <c r="AI14" s="125">
        <f t="shared" si="0"/>
        <v>321.77256867659344</v>
      </c>
      <c r="AJ14" s="105">
        <f t="shared" si="1"/>
        <v>5</v>
      </c>
    </row>
    <row r="15" spans="1:36" ht="12.75">
      <c r="A15" s="51">
        <v>13</v>
      </c>
      <c r="B15" s="71" t="s">
        <v>44</v>
      </c>
      <c r="C15" s="106">
        <v>1</v>
      </c>
      <c r="D15" s="2"/>
      <c r="E15" s="16"/>
      <c r="F15" s="16"/>
      <c r="G15" s="16">
        <v>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>
        <v>1</v>
      </c>
      <c r="T15" s="16"/>
      <c r="U15" s="16"/>
      <c r="V15" s="16"/>
      <c r="W15" s="16">
        <v>1</v>
      </c>
      <c r="X15" s="16"/>
      <c r="Y15" s="16"/>
      <c r="Z15" s="2"/>
      <c r="AA15" s="2"/>
      <c r="AB15" s="2"/>
      <c r="AC15" s="2"/>
      <c r="AD15" s="2"/>
      <c r="AE15" s="2"/>
      <c r="AF15" s="2"/>
      <c r="AG15" s="2"/>
      <c r="AH15" s="3"/>
      <c r="AI15" s="125">
        <f t="shared" si="0"/>
        <v>256.53878285457233</v>
      </c>
      <c r="AJ15" s="105">
        <f t="shared" si="1"/>
        <v>4</v>
      </c>
    </row>
    <row r="16" spans="1:36" ht="12.75">
      <c r="A16" s="51">
        <v>14</v>
      </c>
      <c r="B16" s="71" t="s">
        <v>58</v>
      </c>
      <c r="C16" s="106">
        <v>1</v>
      </c>
      <c r="D16" s="2"/>
      <c r="E16" s="16"/>
      <c r="F16" s="16"/>
      <c r="G16" s="16">
        <v>1</v>
      </c>
      <c r="H16" s="16"/>
      <c r="I16" s="16"/>
      <c r="J16" s="16"/>
      <c r="K16" s="16"/>
      <c r="L16" s="16"/>
      <c r="M16" s="16"/>
      <c r="N16" s="16"/>
      <c r="O16" s="16">
        <v>1</v>
      </c>
      <c r="P16" s="16"/>
      <c r="Q16" s="16"/>
      <c r="R16" s="16"/>
      <c r="S16" s="16">
        <v>1</v>
      </c>
      <c r="T16" s="16"/>
      <c r="U16" s="16"/>
      <c r="V16" s="16"/>
      <c r="W16" s="16"/>
      <c r="X16" s="16"/>
      <c r="Y16" s="16"/>
      <c r="Z16" s="2"/>
      <c r="AA16" s="2"/>
      <c r="AB16" s="2"/>
      <c r="AC16" s="2"/>
      <c r="AD16" s="2"/>
      <c r="AE16" s="2"/>
      <c r="AF16" s="2"/>
      <c r="AG16" s="2"/>
      <c r="AH16" s="3"/>
      <c r="AI16" s="125">
        <f t="shared" si="0"/>
        <v>238.43923534326012</v>
      </c>
      <c r="AJ16" s="105">
        <f t="shared" si="1"/>
        <v>4</v>
      </c>
    </row>
    <row r="17" spans="1:36" ht="12.75">
      <c r="A17" s="51">
        <v>15</v>
      </c>
      <c r="B17" s="71" t="s">
        <v>64</v>
      </c>
      <c r="C17" s="106"/>
      <c r="D17" s="2"/>
      <c r="E17" s="16"/>
      <c r="F17" s="16"/>
      <c r="G17" s="16">
        <v>1</v>
      </c>
      <c r="H17" s="16"/>
      <c r="I17" s="16"/>
      <c r="J17" s="16"/>
      <c r="K17" s="16">
        <v>1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v>1</v>
      </c>
      <c r="X17" s="16"/>
      <c r="Y17" s="16"/>
      <c r="Z17" s="2"/>
      <c r="AA17" s="2"/>
      <c r="AB17" s="2"/>
      <c r="AC17" s="2"/>
      <c r="AD17" s="2"/>
      <c r="AE17" s="2"/>
      <c r="AF17" s="2"/>
      <c r="AG17" s="2"/>
      <c r="AH17" s="3"/>
      <c r="AI17" s="125">
        <f t="shared" si="0"/>
        <v>223.38772338772338</v>
      </c>
      <c r="AJ17" s="105">
        <f t="shared" si="1"/>
        <v>3</v>
      </c>
    </row>
    <row r="18" spans="1:36" ht="12.75">
      <c r="A18" s="51">
        <v>16</v>
      </c>
      <c r="B18" s="71" t="s">
        <v>62</v>
      </c>
      <c r="C18" s="106">
        <v>1</v>
      </c>
      <c r="D18" s="2">
        <v>1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v>1</v>
      </c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2"/>
      <c r="AA18" s="2"/>
      <c r="AB18" s="2"/>
      <c r="AC18" s="2"/>
      <c r="AD18" s="2"/>
      <c r="AE18" s="2"/>
      <c r="AF18" s="2"/>
      <c r="AG18" s="2"/>
      <c r="AH18" s="3"/>
      <c r="AI18" s="125">
        <f t="shared" si="0"/>
        <v>194.78844169246645</v>
      </c>
      <c r="AJ18" s="105">
        <f t="shared" si="1"/>
        <v>3</v>
      </c>
    </row>
    <row r="19" spans="1:36" ht="12.75">
      <c r="A19" s="51">
        <v>17</v>
      </c>
      <c r="B19" s="71" t="s">
        <v>46</v>
      </c>
      <c r="C19" s="106"/>
      <c r="D19" s="2"/>
      <c r="E19" s="16"/>
      <c r="F19" s="16"/>
      <c r="G19" s="16">
        <v>1</v>
      </c>
      <c r="H19" s="16"/>
      <c r="I19" s="16"/>
      <c r="J19" s="16"/>
      <c r="K19" s="16"/>
      <c r="L19" s="16"/>
      <c r="M19" s="16"/>
      <c r="N19" s="16"/>
      <c r="O19" s="16">
        <v>1</v>
      </c>
      <c r="P19" s="16"/>
      <c r="Q19" s="16"/>
      <c r="R19" s="16"/>
      <c r="S19" s="16">
        <v>1</v>
      </c>
      <c r="T19" s="16"/>
      <c r="U19" s="16"/>
      <c r="V19" s="16"/>
      <c r="W19" s="16"/>
      <c r="X19" s="16"/>
      <c r="Y19" s="16"/>
      <c r="Z19" s="2"/>
      <c r="AA19" s="2"/>
      <c r="AB19" s="2"/>
      <c r="AC19" s="2"/>
      <c r="AD19" s="2"/>
      <c r="AE19" s="2"/>
      <c r="AF19" s="2"/>
      <c r="AG19" s="2"/>
      <c r="AH19" s="3"/>
      <c r="AI19" s="125">
        <f t="shared" si="0"/>
        <v>185.80765639589168</v>
      </c>
      <c r="AJ19" s="105">
        <f t="shared" si="1"/>
        <v>3</v>
      </c>
    </row>
    <row r="20" spans="1:36" ht="12.75">
      <c r="A20" s="51">
        <v>18</v>
      </c>
      <c r="B20" s="19" t="s">
        <v>165</v>
      </c>
      <c r="C20" s="106">
        <v>1</v>
      </c>
      <c r="D20" s="2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>
        <v>1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2"/>
      <c r="AA20" s="2"/>
      <c r="AB20" s="2"/>
      <c r="AC20" s="2"/>
      <c r="AD20" s="2"/>
      <c r="AE20" s="2"/>
      <c r="AF20" s="2"/>
      <c r="AG20" s="2"/>
      <c r="AH20" s="3"/>
      <c r="AI20" s="125">
        <f t="shared" si="0"/>
        <v>111.45510835913312</v>
      </c>
      <c r="AJ20" s="105">
        <f t="shared" si="1"/>
        <v>2</v>
      </c>
    </row>
    <row r="21" spans="1:36" ht="12.75">
      <c r="A21" s="51">
        <v>18</v>
      </c>
      <c r="B21" s="19" t="s">
        <v>167</v>
      </c>
      <c r="C21" s="106">
        <v>1</v>
      </c>
      <c r="D21" s="2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>
        <v>1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2"/>
      <c r="AA21" s="2"/>
      <c r="AB21" s="2"/>
      <c r="AC21" s="2"/>
      <c r="AD21" s="2"/>
      <c r="AE21" s="2"/>
      <c r="AF21" s="2"/>
      <c r="AG21" s="2"/>
      <c r="AH21" s="3"/>
      <c r="AI21" s="125">
        <f t="shared" si="0"/>
        <v>111.45510835913312</v>
      </c>
      <c r="AJ21" s="105">
        <f t="shared" si="1"/>
        <v>2</v>
      </c>
    </row>
    <row r="22" spans="1:36" ht="12.75">
      <c r="A22" s="51">
        <v>20</v>
      </c>
      <c r="B22" s="71" t="s">
        <v>65</v>
      </c>
      <c r="C22" s="106"/>
      <c r="D22" s="2"/>
      <c r="E22" s="16"/>
      <c r="F22" s="16"/>
      <c r="G22" s="16">
        <v>1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2"/>
      <c r="AA22" s="2"/>
      <c r="AB22" s="2"/>
      <c r="AC22" s="2"/>
      <c r="AD22" s="2"/>
      <c r="AE22" s="2"/>
      <c r="AF22" s="2"/>
      <c r="AG22" s="2"/>
      <c r="AH22" s="3"/>
      <c r="AI22" s="125">
        <f t="shared" si="0"/>
        <v>55.55555555555556</v>
      </c>
      <c r="AJ22" s="105">
        <f t="shared" si="1"/>
        <v>1</v>
      </c>
    </row>
    <row r="23" spans="1:36" ht="12.75">
      <c r="A23" s="51">
        <v>20</v>
      </c>
      <c r="B23" s="19" t="s">
        <v>166</v>
      </c>
      <c r="C23" s="106"/>
      <c r="D23" s="2"/>
      <c r="E23" s="16"/>
      <c r="F23" s="16"/>
      <c r="G23" s="16">
        <v>1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2"/>
      <c r="AA23" s="2"/>
      <c r="AB23" s="2"/>
      <c r="AC23" s="2"/>
      <c r="AD23" s="2"/>
      <c r="AE23" s="2"/>
      <c r="AF23" s="2"/>
      <c r="AG23" s="2"/>
      <c r="AH23" s="3"/>
      <c r="AI23" s="125">
        <f t="shared" si="0"/>
        <v>55.55555555555556</v>
      </c>
      <c r="AJ23" s="105">
        <f t="shared" si="1"/>
        <v>1</v>
      </c>
    </row>
    <row r="24" spans="1:36" ht="12.75">
      <c r="A24" s="51">
        <v>22</v>
      </c>
      <c r="B24" s="71" t="s">
        <v>60</v>
      </c>
      <c r="C24" s="106">
        <v>1</v>
      </c>
      <c r="D24" s="2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2"/>
      <c r="AA24" s="2"/>
      <c r="AB24" s="2"/>
      <c r="AC24" s="2"/>
      <c r="AD24" s="2"/>
      <c r="AE24" s="2"/>
      <c r="AF24" s="2"/>
      <c r="AG24" s="2"/>
      <c r="AH24" s="3"/>
      <c r="AI24" s="125">
        <f t="shared" si="0"/>
        <v>52.63157894736842</v>
      </c>
      <c r="AJ24" s="105">
        <f t="shared" si="1"/>
        <v>1</v>
      </c>
    </row>
    <row r="25" spans="1:36" ht="12.75">
      <c r="A25" s="51">
        <v>22</v>
      </c>
      <c r="B25" s="71" t="s">
        <v>50</v>
      </c>
      <c r="C25" s="106">
        <v>1</v>
      </c>
      <c r="D25" s="2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2"/>
      <c r="AA25" s="2"/>
      <c r="AB25" s="2"/>
      <c r="AC25" s="2"/>
      <c r="AD25" s="2"/>
      <c r="AE25" s="2"/>
      <c r="AF25" s="2"/>
      <c r="AG25" s="2"/>
      <c r="AH25" s="3"/>
      <c r="AI25" s="125">
        <f t="shared" si="0"/>
        <v>52.63157894736842</v>
      </c>
      <c r="AJ25" s="105">
        <f t="shared" si="1"/>
        <v>1</v>
      </c>
    </row>
    <row r="26" spans="1:36" ht="12.75">
      <c r="A26" s="51">
        <v>24</v>
      </c>
      <c r="B26" s="71" t="s">
        <v>55</v>
      </c>
      <c r="C26" s="106"/>
      <c r="D26" s="2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2"/>
      <c r="AA26" s="2"/>
      <c r="AB26" s="2"/>
      <c r="AC26" s="2"/>
      <c r="AD26" s="2"/>
      <c r="AE26" s="2"/>
      <c r="AF26" s="2"/>
      <c r="AG26" s="2"/>
      <c r="AH26" s="3"/>
      <c r="AI26" s="125">
        <f t="shared" si="0"/>
        <v>0</v>
      </c>
      <c r="AJ26" s="105">
        <f t="shared" si="1"/>
        <v>0</v>
      </c>
    </row>
    <row r="27" spans="1:36" ht="12.75">
      <c r="A27" s="51">
        <v>24</v>
      </c>
      <c r="B27" s="71" t="s">
        <v>56</v>
      </c>
      <c r="C27" s="106"/>
      <c r="D27" s="2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2"/>
      <c r="AA27" s="2"/>
      <c r="AB27" s="2"/>
      <c r="AC27" s="2"/>
      <c r="AD27" s="2"/>
      <c r="AE27" s="2"/>
      <c r="AF27" s="2"/>
      <c r="AG27" s="2"/>
      <c r="AH27" s="3"/>
      <c r="AI27" s="125">
        <f t="shared" si="0"/>
        <v>0</v>
      </c>
      <c r="AJ27" s="105">
        <f t="shared" si="1"/>
        <v>0</v>
      </c>
    </row>
    <row r="28" spans="1:36" ht="12.75">
      <c r="A28" s="51">
        <v>24</v>
      </c>
      <c r="B28" s="71" t="s">
        <v>45</v>
      </c>
      <c r="C28" s="106"/>
      <c r="D28" s="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2"/>
      <c r="AA28" s="2"/>
      <c r="AB28" s="2"/>
      <c r="AC28" s="2"/>
      <c r="AD28" s="2"/>
      <c r="AE28" s="2"/>
      <c r="AF28" s="2"/>
      <c r="AG28" s="2"/>
      <c r="AH28" s="3"/>
      <c r="AI28" s="125">
        <f t="shared" si="0"/>
        <v>0</v>
      </c>
      <c r="AJ28" s="105">
        <f t="shared" si="1"/>
        <v>0</v>
      </c>
    </row>
    <row r="29" spans="1:36" ht="12.75">
      <c r="A29" s="51">
        <v>24</v>
      </c>
      <c r="B29" s="71" t="s">
        <v>171</v>
      </c>
      <c r="C29" s="106"/>
      <c r="D29" s="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2"/>
      <c r="AA29" s="2"/>
      <c r="AB29" s="2"/>
      <c r="AC29" s="2"/>
      <c r="AD29" s="2"/>
      <c r="AE29" s="2"/>
      <c r="AF29" s="2"/>
      <c r="AG29" s="2"/>
      <c r="AH29" s="3"/>
      <c r="AI29" s="125">
        <f t="shared" si="0"/>
        <v>0</v>
      </c>
      <c r="AJ29" s="105">
        <f t="shared" si="1"/>
        <v>0</v>
      </c>
    </row>
    <row r="30" spans="1:36" ht="12.75">
      <c r="A30" s="51">
        <v>24</v>
      </c>
      <c r="B30" s="71" t="s">
        <v>48</v>
      </c>
      <c r="C30" s="106"/>
      <c r="D30" s="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2"/>
      <c r="AA30" s="2"/>
      <c r="AB30" s="2"/>
      <c r="AC30" s="2"/>
      <c r="AD30" s="2"/>
      <c r="AE30" s="2"/>
      <c r="AF30" s="2"/>
      <c r="AG30" s="2"/>
      <c r="AH30" s="3"/>
      <c r="AI30" s="125">
        <f t="shared" si="0"/>
        <v>0</v>
      </c>
      <c r="AJ30" s="105">
        <f t="shared" si="1"/>
        <v>0</v>
      </c>
    </row>
    <row r="31" spans="1:36" ht="12.75">
      <c r="A31" s="51">
        <v>24</v>
      </c>
      <c r="B31" s="71" t="s">
        <v>168</v>
      </c>
      <c r="C31" s="106"/>
      <c r="D31" s="2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2"/>
      <c r="AA31" s="2"/>
      <c r="AB31" s="2"/>
      <c r="AC31" s="2"/>
      <c r="AD31" s="2"/>
      <c r="AE31" s="2"/>
      <c r="AF31" s="2"/>
      <c r="AG31" s="2"/>
      <c r="AH31" s="3"/>
      <c r="AI31" s="125">
        <f t="shared" si="0"/>
        <v>0</v>
      </c>
      <c r="AJ31" s="105">
        <f t="shared" si="1"/>
        <v>0</v>
      </c>
    </row>
    <row r="32" spans="1:36" ht="13.5" thickBot="1">
      <c r="A32" s="65">
        <v>24</v>
      </c>
      <c r="B32" s="73" t="s">
        <v>67</v>
      </c>
      <c r="C32" s="110"/>
      <c r="D32" s="61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1"/>
      <c r="AA32" s="61"/>
      <c r="AB32" s="61"/>
      <c r="AC32" s="61"/>
      <c r="AD32" s="61"/>
      <c r="AE32" s="61"/>
      <c r="AF32" s="61"/>
      <c r="AG32" s="61"/>
      <c r="AH32" s="62"/>
      <c r="AI32" s="126">
        <f t="shared" si="0"/>
        <v>0</v>
      </c>
      <c r="AJ32" s="107">
        <f t="shared" si="1"/>
        <v>0</v>
      </c>
    </row>
    <row r="33" spans="1:35" ht="12.75" hidden="1">
      <c r="A33" s="28"/>
      <c r="B33" s="4" t="s">
        <v>0</v>
      </c>
      <c r="C33" s="4">
        <f aca="true" t="shared" si="2" ref="C33:AH33">SUM(C3:C32)</f>
        <v>19</v>
      </c>
      <c r="D33" s="4">
        <f t="shared" si="2"/>
        <v>12</v>
      </c>
      <c r="E33" s="4">
        <f t="shared" si="2"/>
        <v>1</v>
      </c>
      <c r="F33" s="4">
        <f t="shared" si="2"/>
        <v>0</v>
      </c>
      <c r="G33" s="4">
        <f t="shared" si="2"/>
        <v>18</v>
      </c>
      <c r="H33" s="4">
        <f t="shared" si="2"/>
        <v>5</v>
      </c>
      <c r="I33" s="4">
        <f t="shared" si="2"/>
        <v>0</v>
      </c>
      <c r="J33" s="4">
        <f t="shared" si="2"/>
        <v>0</v>
      </c>
      <c r="K33" s="4">
        <f t="shared" si="2"/>
        <v>11</v>
      </c>
      <c r="L33" s="4">
        <f t="shared" si="2"/>
        <v>0</v>
      </c>
      <c r="M33" s="4">
        <f t="shared" si="2"/>
        <v>0</v>
      </c>
      <c r="N33" s="4">
        <f t="shared" si="2"/>
        <v>0</v>
      </c>
      <c r="O33" s="4">
        <f t="shared" si="2"/>
        <v>17</v>
      </c>
      <c r="P33" s="4">
        <f t="shared" si="2"/>
        <v>5</v>
      </c>
      <c r="Q33" s="4">
        <f t="shared" si="2"/>
        <v>0</v>
      </c>
      <c r="R33" s="4">
        <f t="shared" si="2"/>
        <v>0</v>
      </c>
      <c r="S33" s="4">
        <f t="shared" si="2"/>
        <v>14</v>
      </c>
      <c r="T33" s="4">
        <f t="shared" si="2"/>
        <v>2</v>
      </c>
      <c r="U33" s="4">
        <f t="shared" si="2"/>
        <v>0</v>
      </c>
      <c r="V33" s="4">
        <f t="shared" si="2"/>
        <v>0</v>
      </c>
      <c r="W33" s="4">
        <f t="shared" si="2"/>
        <v>13</v>
      </c>
      <c r="X33" s="4">
        <f t="shared" si="2"/>
        <v>4</v>
      </c>
      <c r="Y33" s="4">
        <f t="shared" si="2"/>
        <v>0</v>
      </c>
      <c r="Z33" s="4">
        <f t="shared" si="2"/>
        <v>0</v>
      </c>
      <c r="AA33" s="4">
        <f t="shared" si="2"/>
        <v>0</v>
      </c>
      <c r="AB33" s="4">
        <f t="shared" si="2"/>
        <v>0</v>
      </c>
      <c r="AC33" s="4">
        <f t="shared" si="2"/>
        <v>0</v>
      </c>
      <c r="AD33" s="4">
        <f t="shared" si="2"/>
        <v>0</v>
      </c>
      <c r="AE33" s="4">
        <f t="shared" si="2"/>
        <v>0</v>
      </c>
      <c r="AF33" s="4">
        <f t="shared" si="2"/>
        <v>0</v>
      </c>
      <c r="AG33" s="4">
        <f t="shared" si="2"/>
        <v>0</v>
      </c>
      <c r="AH33" s="4">
        <f t="shared" si="2"/>
        <v>0</v>
      </c>
      <c r="AI33" s="4"/>
    </row>
    <row r="34" spans="2:34" ht="12.75" hidden="1">
      <c r="B34" t="s">
        <v>1</v>
      </c>
      <c r="C34" s="1">
        <f>IF(C33=0,0,$A$1/C33)</f>
        <v>52.63157894736842</v>
      </c>
      <c r="D34" s="1">
        <f>IF(D33=0,0,$A$1/D33)</f>
        <v>83.33333333333333</v>
      </c>
      <c r="E34" s="1">
        <f>IF(E33=0,0,$A$1/E33)</f>
        <v>1000</v>
      </c>
      <c r="F34" s="1">
        <f>IF(F33=0,0,$A$1/F33)</f>
        <v>0</v>
      </c>
      <c r="G34" s="1">
        <f aca="true" t="shared" si="3" ref="G34:AH34">IF(G33=0,0,$A$1/G33)</f>
        <v>55.55555555555556</v>
      </c>
      <c r="H34" s="1">
        <f t="shared" si="3"/>
        <v>200</v>
      </c>
      <c r="I34" s="1">
        <f t="shared" si="3"/>
        <v>0</v>
      </c>
      <c r="J34" s="1">
        <f t="shared" si="3"/>
        <v>0</v>
      </c>
      <c r="K34" s="1">
        <f t="shared" si="3"/>
        <v>90.9090909090909</v>
      </c>
      <c r="L34" s="1">
        <f t="shared" si="3"/>
        <v>0</v>
      </c>
      <c r="M34" s="1">
        <f t="shared" si="3"/>
        <v>0</v>
      </c>
      <c r="N34" s="1">
        <f t="shared" si="3"/>
        <v>0</v>
      </c>
      <c r="O34" s="1">
        <f t="shared" si="3"/>
        <v>58.8235294117647</v>
      </c>
      <c r="P34" s="1">
        <f t="shared" si="3"/>
        <v>200</v>
      </c>
      <c r="Q34" s="1">
        <f t="shared" si="3"/>
        <v>0</v>
      </c>
      <c r="R34" s="1">
        <f t="shared" si="3"/>
        <v>0</v>
      </c>
      <c r="S34" s="1">
        <f t="shared" si="3"/>
        <v>71.42857142857143</v>
      </c>
      <c r="T34" s="1">
        <f t="shared" si="3"/>
        <v>500</v>
      </c>
      <c r="U34" s="1">
        <f t="shared" si="3"/>
        <v>0</v>
      </c>
      <c r="V34" s="1">
        <f t="shared" si="3"/>
        <v>0</v>
      </c>
      <c r="W34" s="1">
        <f t="shared" si="3"/>
        <v>76.92307692307692</v>
      </c>
      <c r="X34" s="1">
        <f t="shared" si="3"/>
        <v>250</v>
      </c>
      <c r="Y34" s="1">
        <f t="shared" si="3"/>
        <v>0</v>
      </c>
      <c r="Z34" s="1">
        <f t="shared" si="3"/>
        <v>0</v>
      </c>
      <c r="AA34" s="1">
        <f t="shared" si="3"/>
        <v>0</v>
      </c>
      <c r="AB34" s="1">
        <f t="shared" si="3"/>
        <v>0</v>
      </c>
      <c r="AC34" s="1">
        <f t="shared" si="3"/>
        <v>0</v>
      </c>
      <c r="AD34" s="1">
        <f t="shared" si="3"/>
        <v>0</v>
      </c>
      <c r="AE34" s="1">
        <f t="shared" si="3"/>
        <v>0</v>
      </c>
      <c r="AF34" s="1">
        <f t="shared" si="3"/>
        <v>0</v>
      </c>
      <c r="AG34" s="1">
        <f t="shared" si="3"/>
        <v>0</v>
      </c>
      <c r="AH34" s="1">
        <f t="shared" si="3"/>
        <v>0</v>
      </c>
    </row>
  </sheetData>
  <sheetProtection/>
  <mergeCells count="2">
    <mergeCell ref="C1:AH1"/>
    <mergeCell ref="AI1:AJ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Krasnoyarsk</dc:creator>
  <cp:keywords/>
  <dc:description/>
  <cp:lastModifiedBy>Валерий</cp:lastModifiedBy>
  <cp:lastPrinted>2013-12-15T09:42:22Z</cp:lastPrinted>
  <dcterms:created xsi:type="dcterms:W3CDTF">2010-03-05T14:45:16Z</dcterms:created>
  <dcterms:modified xsi:type="dcterms:W3CDTF">2013-12-16T07:29:40Z</dcterms:modified>
  <cp:category/>
  <cp:version/>
  <cp:contentType/>
  <cp:contentStatus/>
</cp:coreProperties>
</file>