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85" tabRatio="871" activeTab="0"/>
  </bookViews>
  <sheets>
    <sheet name="боулд М" sheetId="1" r:id="rId1"/>
    <sheet name="боулд ж" sheetId="2" r:id="rId2"/>
    <sheet name="Инд Лаз М" sheetId="3" r:id="rId3"/>
    <sheet name="Инд Лаз ж" sheetId="4" r:id="rId4"/>
    <sheet name="Бег М" sheetId="5" r:id="rId5"/>
    <sheet name="Бег ж" sheetId="6" r:id="rId6"/>
    <sheet name="Многоборье" sheetId="7" r:id="rId7"/>
    <sheet name="старое Многоб" sheetId="8" r:id="rId8"/>
    <sheet name="старый Инд Лаз М" sheetId="9" r:id="rId9"/>
    <sheet name="старый Инд Лаз ж" sheetId="10" r:id="rId10"/>
  </sheets>
  <definedNames/>
  <calcPr fullCalcOnLoad="1"/>
</workbook>
</file>

<file path=xl/sharedStrings.xml><?xml version="1.0" encoding="utf-8"?>
<sst xmlns="http://schemas.openxmlformats.org/spreadsheetml/2006/main" count="422" uniqueCount="126">
  <si>
    <t>№</t>
  </si>
  <si>
    <t>прошло</t>
  </si>
  <si>
    <t>стоимость</t>
  </si>
  <si>
    <t>ФИО</t>
  </si>
  <si>
    <t>Трасс</t>
  </si>
  <si>
    <t>Место</t>
  </si>
  <si>
    <t>Пацевич Василий</t>
  </si>
  <si>
    <t>Осипенко Александр</t>
  </si>
  <si>
    <t>Толстихин Федор</t>
  </si>
  <si>
    <t>Козлов Василий</t>
  </si>
  <si>
    <t>Калита Георгий</t>
  </si>
  <si>
    <t>Нескородов Александр</t>
  </si>
  <si>
    <t>Цыганков Виктор</t>
  </si>
  <si>
    <t>Кичкайло Алексей</t>
  </si>
  <si>
    <t>Пуговкин Антон</t>
  </si>
  <si>
    <t>Сысоев Роман</t>
  </si>
  <si>
    <t>Прохорчук Максим</t>
  </si>
  <si>
    <t>Перушкин Максим</t>
  </si>
  <si>
    <t>Корулин Евгений</t>
  </si>
  <si>
    <t>Муравьев Александр</t>
  </si>
  <si>
    <t>Вербицкий Александр</t>
  </si>
  <si>
    <t>Ефремов Илья</t>
  </si>
  <si>
    <t>Герасименко Александр</t>
  </si>
  <si>
    <t>Теплых Михаил</t>
  </si>
  <si>
    <t>Сорокин Евгений</t>
  </si>
  <si>
    <t>Богданов Виталий</t>
  </si>
  <si>
    <t>Колпаков Иван</t>
  </si>
  <si>
    <t>Власенко Павел</t>
  </si>
  <si>
    <t>Амосов Андрей</t>
  </si>
  <si>
    <t>Матвеенко Егор</t>
  </si>
  <si>
    <t>Балл</t>
  </si>
  <si>
    <t>Топ</t>
  </si>
  <si>
    <t>Попыток</t>
  </si>
  <si>
    <t>Трассы</t>
  </si>
  <si>
    <t>Финал</t>
  </si>
  <si>
    <t>Квалификация</t>
  </si>
  <si>
    <t>Шнейдер Елена</t>
  </si>
  <si>
    <t>Зозуля Алена</t>
  </si>
  <si>
    <t>Кулинич Татьяна</t>
  </si>
  <si>
    <t>Калашникова Александра</t>
  </si>
  <si>
    <t>Рерих Екатерина</t>
  </si>
  <si>
    <t>Андреева Алена</t>
  </si>
  <si>
    <t>Вербицкая Евгения</t>
  </si>
  <si>
    <t>Булатова Анастасия</t>
  </si>
  <si>
    <t>Ткаченко Анна</t>
  </si>
  <si>
    <t>Терехова Кристина</t>
  </si>
  <si>
    <t>Борисова Юлия</t>
  </si>
  <si>
    <t>Бакалейникова Ирина</t>
  </si>
  <si>
    <t>Чепуштанова Юлия</t>
  </si>
  <si>
    <t>Терентьева Юлия</t>
  </si>
  <si>
    <t>Баллов</t>
  </si>
  <si>
    <t>Сумма</t>
  </si>
  <si>
    <t>Трасса</t>
  </si>
  <si>
    <t>Митра 1</t>
  </si>
  <si>
    <t>Митра 2</t>
  </si>
  <si>
    <t>Митра 3</t>
  </si>
  <si>
    <t>Косая</t>
  </si>
  <si>
    <t>Лестница</t>
  </si>
  <si>
    <t>Под Конек</t>
  </si>
  <si>
    <t>Микст</t>
  </si>
  <si>
    <t>Шахматов</t>
  </si>
  <si>
    <t>Сикилинда Алексей</t>
  </si>
  <si>
    <t>Жигалов Александр</t>
  </si>
  <si>
    <t>Шевченко Григорий</t>
  </si>
  <si>
    <t>Герасименко Алексей</t>
  </si>
  <si>
    <t>Провал</t>
  </si>
  <si>
    <t>Орлиное Яйцо</t>
  </si>
  <si>
    <t>Свобода</t>
  </si>
  <si>
    <t>Лена</t>
  </si>
  <si>
    <t>Бабичева Марина</t>
  </si>
  <si>
    <t>г/р</t>
  </si>
  <si>
    <t>разряд</t>
  </si>
  <si>
    <t>команда</t>
  </si>
  <si>
    <t>время</t>
  </si>
  <si>
    <t>ККА</t>
  </si>
  <si>
    <t>43:00</t>
  </si>
  <si>
    <t>КМС</t>
  </si>
  <si>
    <t>СДЮСШОР</t>
  </si>
  <si>
    <t>50:14</t>
  </si>
  <si>
    <t>52:04</t>
  </si>
  <si>
    <t>Червяков Александр</t>
  </si>
  <si>
    <t>Альпина</t>
  </si>
  <si>
    <t>52:27</t>
  </si>
  <si>
    <t>Буревестник</t>
  </si>
  <si>
    <t>53:23</t>
  </si>
  <si>
    <t>СРПСО</t>
  </si>
  <si>
    <t>54:12</t>
  </si>
  <si>
    <t>Красноярск</t>
  </si>
  <si>
    <t>59:40</t>
  </si>
  <si>
    <t>Тухто Михаил</t>
  </si>
  <si>
    <t>55:44</t>
  </si>
  <si>
    <t>1:01:02</t>
  </si>
  <si>
    <t>Звездный</t>
  </si>
  <si>
    <t>МС</t>
  </si>
  <si>
    <t>1:01:54</t>
  </si>
  <si>
    <t>1:02:30</t>
  </si>
  <si>
    <t>Эдельвейс</t>
  </si>
  <si>
    <t>1:03:30</t>
  </si>
  <si>
    <t>Сафин Рафаиль</t>
  </si>
  <si>
    <t>1:03:40</t>
  </si>
  <si>
    <t>Сверкунов Евгений</t>
  </si>
  <si>
    <t>1:05:14</t>
  </si>
  <si>
    <t>1:05:36</t>
  </si>
  <si>
    <t>1:07:14</t>
  </si>
  <si>
    <t>1:09:20</t>
  </si>
  <si>
    <t>1:11:42</t>
  </si>
  <si>
    <t>1:17:45</t>
  </si>
  <si>
    <t>Корчуганов Павел</t>
  </si>
  <si>
    <t>1:28:03</t>
  </si>
  <si>
    <t>Королятина Надежда</t>
  </si>
  <si>
    <t>Авраамова Татьяна</t>
  </si>
  <si>
    <t>Нелидовка</t>
  </si>
  <si>
    <t>Вигвам</t>
  </si>
  <si>
    <t>Тарханова Екатерина</t>
  </si>
  <si>
    <t>Боулдер.</t>
  </si>
  <si>
    <t>Инд. Лаз.</t>
  </si>
  <si>
    <t>Марафон</t>
  </si>
  <si>
    <t>Главный судья</t>
  </si>
  <si>
    <t>Хвостенко О.В. (1 кат)</t>
  </si>
  <si>
    <t>Главный секретарь</t>
  </si>
  <si>
    <t>Усманов И.Б. (1 кат)</t>
  </si>
  <si>
    <t>Такмин Дмитрий</t>
  </si>
  <si>
    <t>Половьян Александр</t>
  </si>
  <si>
    <t>Длина, м</t>
  </si>
  <si>
    <t>мин</t>
  </si>
  <si>
    <t>сек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</si>
</sst>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 Cyr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0"/>
      <name val="Arial Cyr"/>
      <family val="0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 vertical="center" textRotation="90"/>
    </xf>
    <xf numFmtId="0" fontId="4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1" fontId="0" fillId="0" borderId="10" xfId="0" applyNumberForma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vertical="center" textRotation="90"/>
    </xf>
    <xf numFmtId="167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 vertical="center" textRotation="90"/>
    </xf>
    <xf numFmtId="0" fontId="4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167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67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46" fillId="0" borderId="2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Fill="1" applyBorder="1" applyAlignment="1">
      <alignment horizontal="center" vertical="center" textRotation="90"/>
    </xf>
    <xf numFmtId="0" fontId="0" fillId="0" borderId="30" xfId="0" applyFill="1" applyBorder="1" applyAlignment="1">
      <alignment horizontal="center" vertical="center" textRotation="90"/>
    </xf>
    <xf numFmtId="0" fontId="0" fillId="0" borderId="31" xfId="0" applyFill="1" applyBorder="1" applyAlignment="1">
      <alignment horizontal="center" vertical="center" textRotation="90"/>
    </xf>
    <xf numFmtId="0" fontId="0" fillId="0" borderId="32" xfId="0" applyFill="1" applyBorder="1" applyAlignment="1">
      <alignment horizontal="center" vertical="center" textRotation="90"/>
    </xf>
    <xf numFmtId="0" fontId="0" fillId="0" borderId="25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0" borderId="11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00390625" style="0" bestFit="1" customWidth="1"/>
    <col min="2" max="2" width="22.75390625" style="0" customWidth="1"/>
    <col min="3" max="26" width="3.00390625" style="0" customWidth="1"/>
    <col min="27" max="34" width="3.00390625" style="0" hidden="1" customWidth="1"/>
    <col min="35" max="35" width="5.625" style="18" customWidth="1"/>
    <col min="36" max="36" width="7.00390625" style="0" customWidth="1"/>
    <col min="37" max="37" width="4.875" style="18" customWidth="1"/>
    <col min="38" max="38" width="8.125" style="18" customWidth="1"/>
    <col min="39" max="39" width="6.25390625" style="18" bestFit="1" customWidth="1"/>
    <col min="40" max="40" width="4.125" style="0" customWidth="1"/>
  </cols>
  <sheetData>
    <row r="1" spans="1:39" ht="13.5" thickBot="1">
      <c r="A1" s="50">
        <v>1000</v>
      </c>
      <c r="C1" s="84" t="s">
        <v>33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I1" s="84" t="s">
        <v>35</v>
      </c>
      <c r="AJ1" s="84"/>
      <c r="AK1" s="84" t="s">
        <v>34</v>
      </c>
      <c r="AL1" s="84"/>
      <c r="AM1" s="85" t="s">
        <v>5</v>
      </c>
    </row>
    <row r="2" spans="1:39" ht="13.5" thickBot="1">
      <c r="A2" s="17" t="s">
        <v>0</v>
      </c>
      <c r="B2" s="138" t="s">
        <v>3</v>
      </c>
      <c r="C2" s="21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26">
        <v>32</v>
      </c>
      <c r="AI2" s="16" t="s">
        <v>4</v>
      </c>
      <c r="AJ2" s="16" t="s">
        <v>30</v>
      </c>
      <c r="AK2" s="23" t="s">
        <v>31</v>
      </c>
      <c r="AL2" s="23" t="s">
        <v>32</v>
      </c>
      <c r="AM2" s="86"/>
    </row>
    <row r="3" spans="1:39" ht="15">
      <c r="A3" s="11">
        <v>4</v>
      </c>
      <c r="B3" s="137" t="s">
        <v>9</v>
      </c>
      <c r="C3" s="10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/>
      <c r="S3" s="2"/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/>
      <c r="AB3" s="2"/>
      <c r="AC3" s="2"/>
      <c r="AD3" s="2"/>
      <c r="AE3" s="2"/>
      <c r="AF3" s="2"/>
      <c r="AG3" s="5"/>
      <c r="AH3" s="7"/>
      <c r="AI3" s="28">
        <f>SUM(C3:Z3)</f>
        <v>22</v>
      </c>
      <c r="AJ3" s="19">
        <f aca="true" t="shared" si="0" ref="AJ3:AJ26">SUMPRODUCT(C3:AH3,$C$28:$AH$28)</f>
        <v>1784.1032935073185</v>
      </c>
      <c r="AK3" s="16">
        <v>4</v>
      </c>
      <c r="AL3" s="16">
        <v>4</v>
      </c>
      <c r="AM3" s="16">
        <v>1</v>
      </c>
    </row>
    <row r="4" spans="1:39" ht="16.5" customHeight="1">
      <c r="A4" s="11">
        <v>17</v>
      </c>
      <c r="B4" s="14" t="s">
        <v>27</v>
      </c>
      <c r="C4" s="10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/>
      <c r="T4" s="2">
        <v>1</v>
      </c>
      <c r="U4" s="2">
        <v>1</v>
      </c>
      <c r="V4" s="2"/>
      <c r="W4" s="2">
        <v>1</v>
      </c>
      <c r="X4" s="2">
        <v>1</v>
      </c>
      <c r="Y4" s="2">
        <v>1</v>
      </c>
      <c r="Z4" s="2">
        <v>1</v>
      </c>
      <c r="AA4" s="2"/>
      <c r="AB4" s="2"/>
      <c r="AC4" s="2"/>
      <c r="AD4" s="2"/>
      <c r="AE4" s="2"/>
      <c r="AF4" s="2"/>
      <c r="AG4" s="2"/>
      <c r="AH4" s="6"/>
      <c r="AI4" s="28">
        <f aca="true" t="shared" si="1" ref="AI4:AI26">SUM(C4:Z4)</f>
        <v>22</v>
      </c>
      <c r="AJ4" s="20">
        <f t="shared" si="0"/>
        <v>2534.1032935073185</v>
      </c>
      <c r="AK4" s="16">
        <v>4</v>
      </c>
      <c r="AL4" s="16">
        <v>6</v>
      </c>
      <c r="AM4" s="16">
        <v>2</v>
      </c>
    </row>
    <row r="5" spans="1:39" ht="16.5" customHeight="1">
      <c r="A5" s="11">
        <v>23</v>
      </c>
      <c r="B5" s="14" t="s">
        <v>22</v>
      </c>
      <c r="C5" s="10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/>
      <c r="S5" s="2"/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/>
      <c r="AB5" s="2"/>
      <c r="AC5" s="2"/>
      <c r="AD5" s="2"/>
      <c r="AE5" s="2"/>
      <c r="AF5" s="2"/>
      <c r="AG5" s="2"/>
      <c r="AH5" s="6"/>
      <c r="AI5" s="28">
        <f t="shared" si="1"/>
        <v>22</v>
      </c>
      <c r="AJ5" s="20">
        <f t="shared" si="0"/>
        <v>1784.1032935073185</v>
      </c>
      <c r="AK5" s="16">
        <v>4</v>
      </c>
      <c r="AL5" s="16">
        <v>6</v>
      </c>
      <c r="AM5" s="16">
        <v>3</v>
      </c>
    </row>
    <row r="6" spans="1:39" ht="15">
      <c r="A6" s="11">
        <v>8</v>
      </c>
      <c r="B6" s="14" t="s">
        <v>13</v>
      </c>
      <c r="C6" s="10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/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/>
      <c r="S6" s="2"/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/>
      <c r="AB6" s="2"/>
      <c r="AC6" s="2"/>
      <c r="AD6" s="2"/>
      <c r="AE6" s="2"/>
      <c r="AF6" s="2"/>
      <c r="AG6" s="2"/>
      <c r="AH6" s="6"/>
      <c r="AI6" s="28">
        <f t="shared" si="1"/>
        <v>21</v>
      </c>
      <c r="AJ6" s="20">
        <f t="shared" si="0"/>
        <v>1693.1942025982275</v>
      </c>
      <c r="AK6" s="16">
        <v>3</v>
      </c>
      <c r="AL6" s="16">
        <v>6</v>
      </c>
      <c r="AM6" s="16">
        <v>4</v>
      </c>
    </row>
    <row r="7" spans="1:39" ht="15">
      <c r="A7" s="11">
        <v>20</v>
      </c>
      <c r="B7" s="14" t="s">
        <v>29</v>
      </c>
      <c r="C7" s="10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/>
      <c r="R7" s="2"/>
      <c r="S7" s="2"/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/>
      <c r="AB7" s="2"/>
      <c r="AC7" s="2"/>
      <c r="AD7" s="2"/>
      <c r="AE7" s="2"/>
      <c r="AF7" s="2"/>
      <c r="AG7" s="2"/>
      <c r="AH7" s="6"/>
      <c r="AI7" s="28">
        <f t="shared" si="1"/>
        <v>21</v>
      </c>
      <c r="AJ7" s="20">
        <f t="shared" si="0"/>
        <v>1584.1032935073185</v>
      </c>
      <c r="AK7" s="16">
        <v>1</v>
      </c>
      <c r="AL7" s="16">
        <v>2</v>
      </c>
      <c r="AM7" s="16">
        <v>5</v>
      </c>
    </row>
    <row r="8" spans="1:39" ht="15">
      <c r="A8" s="11">
        <v>5</v>
      </c>
      <c r="B8" s="14" t="s">
        <v>10</v>
      </c>
      <c r="C8" s="10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/>
      <c r="R8" s="2"/>
      <c r="S8" s="2"/>
      <c r="T8" s="2">
        <v>1</v>
      </c>
      <c r="U8" s="2">
        <v>1</v>
      </c>
      <c r="V8" s="2"/>
      <c r="W8" s="2">
        <v>1</v>
      </c>
      <c r="X8" s="2">
        <v>1</v>
      </c>
      <c r="Y8" s="2">
        <v>1</v>
      </c>
      <c r="Z8" s="2">
        <v>1</v>
      </c>
      <c r="AA8" s="2"/>
      <c r="AB8" s="2"/>
      <c r="AC8" s="2"/>
      <c r="AD8" s="2"/>
      <c r="AE8" s="2"/>
      <c r="AF8" s="2"/>
      <c r="AG8" s="2"/>
      <c r="AH8" s="6"/>
      <c r="AI8" s="28">
        <f t="shared" si="1"/>
        <v>20</v>
      </c>
      <c r="AJ8" s="20">
        <f t="shared" si="0"/>
        <v>1334.1032935073185</v>
      </c>
      <c r="AK8" s="16"/>
      <c r="AL8" s="16"/>
      <c r="AM8" s="16">
        <v>6</v>
      </c>
    </row>
    <row r="9" spans="1:39" ht="15">
      <c r="A9" s="11">
        <v>15</v>
      </c>
      <c r="B9" s="14" t="s">
        <v>20</v>
      </c>
      <c r="C9" s="10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/>
      <c r="R9" s="2"/>
      <c r="S9" s="2"/>
      <c r="T9" s="2">
        <v>1</v>
      </c>
      <c r="U9" s="2">
        <v>1</v>
      </c>
      <c r="V9" s="2"/>
      <c r="W9" s="2">
        <v>1</v>
      </c>
      <c r="X9" s="2">
        <v>1</v>
      </c>
      <c r="Y9" s="2">
        <v>1</v>
      </c>
      <c r="Z9" s="2">
        <v>1</v>
      </c>
      <c r="AA9" s="2"/>
      <c r="AB9" s="2"/>
      <c r="AC9" s="2"/>
      <c r="AD9" s="2"/>
      <c r="AE9" s="2"/>
      <c r="AF9" s="2"/>
      <c r="AG9" s="2"/>
      <c r="AH9" s="6"/>
      <c r="AI9" s="28">
        <f t="shared" si="1"/>
        <v>20</v>
      </c>
      <c r="AJ9" s="20">
        <f t="shared" si="0"/>
        <v>1334.1032935073185</v>
      </c>
      <c r="AK9" s="16"/>
      <c r="AL9" s="16"/>
      <c r="AM9" s="16">
        <v>6</v>
      </c>
    </row>
    <row r="10" spans="1:39" ht="15">
      <c r="A10" s="11">
        <v>7</v>
      </c>
      <c r="B10" s="14" t="s">
        <v>23</v>
      </c>
      <c r="C10" s="10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/>
      <c r="P10" s="2">
        <v>1</v>
      </c>
      <c r="Q10" s="2"/>
      <c r="R10" s="2"/>
      <c r="S10" s="2"/>
      <c r="T10" s="2">
        <v>1</v>
      </c>
      <c r="U10" s="2">
        <v>1</v>
      </c>
      <c r="V10" s="2"/>
      <c r="W10" s="2">
        <v>1</v>
      </c>
      <c r="X10" s="2">
        <v>1</v>
      </c>
      <c r="Y10" s="2">
        <v>1</v>
      </c>
      <c r="Z10" s="2">
        <v>1</v>
      </c>
      <c r="AA10" s="2"/>
      <c r="AB10" s="2"/>
      <c r="AC10" s="2"/>
      <c r="AD10" s="2"/>
      <c r="AE10" s="2"/>
      <c r="AF10" s="2"/>
      <c r="AG10" s="2"/>
      <c r="AH10" s="6"/>
      <c r="AI10" s="28">
        <f t="shared" si="1"/>
        <v>19</v>
      </c>
      <c r="AJ10" s="20">
        <f t="shared" si="0"/>
        <v>1250.7699601739853</v>
      </c>
      <c r="AK10" s="16"/>
      <c r="AL10" s="16"/>
      <c r="AM10" s="16">
        <v>8</v>
      </c>
    </row>
    <row r="11" spans="1:39" ht="15">
      <c r="A11" s="11">
        <v>16</v>
      </c>
      <c r="B11" s="14" t="s">
        <v>21</v>
      </c>
      <c r="C11" s="10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/>
      <c r="R11" s="2"/>
      <c r="S11" s="2"/>
      <c r="T11" s="2"/>
      <c r="U11" s="2">
        <v>1</v>
      </c>
      <c r="V11" s="2"/>
      <c r="W11" s="2">
        <v>1</v>
      </c>
      <c r="X11" s="2">
        <v>1</v>
      </c>
      <c r="Y11" s="2">
        <v>1</v>
      </c>
      <c r="Z11" s="2">
        <v>1</v>
      </c>
      <c r="AA11" s="2"/>
      <c r="AB11" s="2"/>
      <c r="AC11" s="2"/>
      <c r="AD11" s="2"/>
      <c r="AE11" s="2"/>
      <c r="AF11" s="2"/>
      <c r="AG11" s="2"/>
      <c r="AH11" s="6"/>
      <c r="AI11" s="28">
        <f t="shared" si="1"/>
        <v>19</v>
      </c>
      <c r="AJ11" s="20">
        <f t="shared" si="0"/>
        <v>1234.1032935073185</v>
      </c>
      <c r="AK11" s="16"/>
      <c r="AL11" s="16"/>
      <c r="AM11" s="16">
        <v>9</v>
      </c>
    </row>
    <row r="12" spans="1:39" ht="15">
      <c r="A12" s="11">
        <v>18</v>
      </c>
      <c r="B12" s="14" t="s">
        <v>12</v>
      </c>
      <c r="C12" s="10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/>
      <c r="R12" s="2"/>
      <c r="S12" s="2"/>
      <c r="T12" s="2"/>
      <c r="U12" s="2">
        <v>1</v>
      </c>
      <c r="V12" s="2"/>
      <c r="W12" s="2">
        <v>1</v>
      </c>
      <c r="X12" s="2">
        <v>1</v>
      </c>
      <c r="Y12" s="2">
        <v>1</v>
      </c>
      <c r="Z12" s="2">
        <v>1</v>
      </c>
      <c r="AA12" s="2"/>
      <c r="AB12" s="2"/>
      <c r="AC12" s="2"/>
      <c r="AD12" s="2"/>
      <c r="AE12" s="2"/>
      <c r="AF12" s="2"/>
      <c r="AG12" s="2"/>
      <c r="AH12" s="6"/>
      <c r="AI12" s="28">
        <f t="shared" si="1"/>
        <v>19</v>
      </c>
      <c r="AJ12" s="20">
        <f t="shared" si="0"/>
        <v>1234.1032935073185</v>
      </c>
      <c r="AK12" s="16"/>
      <c r="AL12" s="16"/>
      <c r="AM12" s="16">
        <v>9</v>
      </c>
    </row>
    <row r="13" spans="1:39" ht="15">
      <c r="A13" s="11">
        <v>2</v>
      </c>
      <c r="B13" s="14" t="s">
        <v>7</v>
      </c>
      <c r="C13" s="10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/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/>
      <c r="R13" s="2"/>
      <c r="S13" s="2"/>
      <c r="T13" s="2"/>
      <c r="U13" s="2">
        <v>1</v>
      </c>
      <c r="V13" s="2"/>
      <c r="W13" s="2"/>
      <c r="X13" s="2">
        <v>1</v>
      </c>
      <c r="Y13" s="2">
        <v>1</v>
      </c>
      <c r="Z13" s="2">
        <v>1</v>
      </c>
      <c r="AA13" s="2"/>
      <c r="AB13" s="2"/>
      <c r="AC13" s="2"/>
      <c r="AD13" s="2"/>
      <c r="AE13" s="2"/>
      <c r="AF13" s="2"/>
      <c r="AG13" s="2"/>
      <c r="AH13" s="6"/>
      <c r="AI13" s="28">
        <f t="shared" si="1"/>
        <v>17</v>
      </c>
      <c r="AJ13" s="20">
        <f t="shared" si="0"/>
        <v>1043.1942025982275</v>
      </c>
      <c r="AK13" s="16"/>
      <c r="AL13" s="16"/>
      <c r="AM13" s="16">
        <v>11</v>
      </c>
    </row>
    <row r="14" spans="1:39" ht="15">
      <c r="A14" s="11">
        <v>6</v>
      </c>
      <c r="B14" s="14" t="s">
        <v>11</v>
      </c>
      <c r="C14" s="10"/>
      <c r="D14" s="2">
        <v>1</v>
      </c>
      <c r="E14" s="2"/>
      <c r="F14" s="2">
        <v>1</v>
      </c>
      <c r="G14" s="2">
        <v>1</v>
      </c>
      <c r="H14" s="2">
        <v>1</v>
      </c>
      <c r="I14" s="2">
        <v>1</v>
      </c>
      <c r="J14" s="2"/>
      <c r="K14" s="2">
        <v>1</v>
      </c>
      <c r="L14" s="2">
        <v>1</v>
      </c>
      <c r="M14" s="2">
        <v>1</v>
      </c>
      <c r="N14" s="2"/>
      <c r="O14" s="2">
        <v>1</v>
      </c>
      <c r="P14" s="2">
        <v>1</v>
      </c>
      <c r="Q14" s="2">
        <v>1</v>
      </c>
      <c r="R14" s="2"/>
      <c r="S14" s="2"/>
      <c r="T14" s="2">
        <v>1</v>
      </c>
      <c r="U14" s="2">
        <v>1</v>
      </c>
      <c r="V14" s="2"/>
      <c r="W14" s="2"/>
      <c r="X14" s="2"/>
      <c r="Y14" s="2">
        <v>1</v>
      </c>
      <c r="Z14" s="2">
        <v>1</v>
      </c>
      <c r="AA14" s="2"/>
      <c r="AB14" s="2"/>
      <c r="AC14" s="2"/>
      <c r="AD14" s="2"/>
      <c r="AE14" s="2"/>
      <c r="AF14" s="2"/>
      <c r="AG14" s="2"/>
      <c r="AH14" s="6"/>
      <c r="AI14" s="28">
        <f t="shared" si="1"/>
        <v>15</v>
      </c>
      <c r="AJ14" s="20">
        <f t="shared" si="0"/>
        <v>1044.842554246579</v>
      </c>
      <c r="AK14" s="16"/>
      <c r="AL14" s="16"/>
      <c r="AM14" s="16">
        <v>12</v>
      </c>
    </row>
    <row r="15" spans="1:39" ht="15">
      <c r="A15" s="11">
        <v>1</v>
      </c>
      <c r="B15" s="14" t="s">
        <v>6</v>
      </c>
      <c r="C15" s="10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/>
      <c r="K15" s="2">
        <v>1</v>
      </c>
      <c r="L15" s="2">
        <v>1</v>
      </c>
      <c r="M15" s="2">
        <v>1</v>
      </c>
      <c r="N15" s="2"/>
      <c r="O15" s="2"/>
      <c r="P15" s="2">
        <v>1</v>
      </c>
      <c r="Q15" s="2"/>
      <c r="R15" s="2"/>
      <c r="S15" s="2"/>
      <c r="T15" s="2"/>
      <c r="U15" s="2">
        <v>1</v>
      </c>
      <c r="V15" s="2"/>
      <c r="W15" s="2"/>
      <c r="X15" s="2">
        <v>1</v>
      </c>
      <c r="Y15" s="2">
        <v>1</v>
      </c>
      <c r="Z15" s="2">
        <v>1</v>
      </c>
      <c r="AA15" s="2"/>
      <c r="AB15" s="2"/>
      <c r="AC15" s="2"/>
      <c r="AD15" s="2"/>
      <c r="AE15" s="2"/>
      <c r="AF15" s="2"/>
      <c r="AG15" s="2"/>
      <c r="AH15" s="6"/>
      <c r="AI15" s="28">
        <f t="shared" si="1"/>
        <v>15</v>
      </c>
      <c r="AJ15" s="20">
        <f t="shared" si="0"/>
        <v>888.4322978363228</v>
      </c>
      <c r="AK15" s="16"/>
      <c r="AL15" s="16"/>
      <c r="AM15" s="16">
        <v>13</v>
      </c>
    </row>
    <row r="16" spans="1:39" ht="15">
      <c r="A16" s="11">
        <v>13</v>
      </c>
      <c r="B16" s="14" t="s">
        <v>18</v>
      </c>
      <c r="C16" s="10">
        <v>1</v>
      </c>
      <c r="D16" s="2">
        <v>1</v>
      </c>
      <c r="E16" s="2">
        <v>1</v>
      </c>
      <c r="F16" s="2"/>
      <c r="G16" s="2">
        <v>1</v>
      </c>
      <c r="H16" s="2">
        <v>1</v>
      </c>
      <c r="I16" s="2">
        <v>1</v>
      </c>
      <c r="J16" s="2"/>
      <c r="K16" s="2">
        <v>1</v>
      </c>
      <c r="L16" s="2"/>
      <c r="M16" s="2">
        <v>1</v>
      </c>
      <c r="N16" s="2"/>
      <c r="O16" s="2"/>
      <c r="P16" s="2">
        <v>1</v>
      </c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28">
        <f t="shared" si="1"/>
        <v>10</v>
      </c>
      <c r="AJ16" s="20">
        <f t="shared" si="0"/>
        <v>566.7872761913011</v>
      </c>
      <c r="AK16" s="16"/>
      <c r="AL16" s="16"/>
      <c r="AM16" s="16">
        <v>14</v>
      </c>
    </row>
    <row r="17" spans="1:39" ht="15">
      <c r="A17" s="11">
        <v>10</v>
      </c>
      <c r="B17" s="14" t="s">
        <v>15</v>
      </c>
      <c r="C17" s="10"/>
      <c r="D17" s="2"/>
      <c r="E17" s="2"/>
      <c r="F17" s="2"/>
      <c r="G17" s="2"/>
      <c r="H17" s="2">
        <v>1</v>
      </c>
      <c r="I17" s="2">
        <v>1</v>
      </c>
      <c r="J17" s="2"/>
      <c r="K17" s="2">
        <v>1</v>
      </c>
      <c r="L17" s="2"/>
      <c r="M17" s="2">
        <v>1</v>
      </c>
      <c r="N17" s="2">
        <v>1</v>
      </c>
      <c r="O17" s="2">
        <v>1</v>
      </c>
      <c r="P17" s="2">
        <v>1</v>
      </c>
      <c r="Q17" s="2"/>
      <c r="R17" s="2"/>
      <c r="S17" s="2"/>
      <c r="T17" s="2"/>
      <c r="U17" s="2">
        <v>1</v>
      </c>
      <c r="V17" s="2"/>
      <c r="W17" s="2"/>
      <c r="X17" s="2"/>
      <c r="Y17" s="2">
        <v>1</v>
      </c>
      <c r="Z17" s="2">
        <v>1</v>
      </c>
      <c r="AA17" s="2"/>
      <c r="AB17" s="2"/>
      <c r="AC17" s="2"/>
      <c r="AD17" s="2"/>
      <c r="AE17" s="2"/>
      <c r="AF17" s="2"/>
      <c r="AG17" s="2"/>
      <c r="AH17" s="6"/>
      <c r="AI17" s="28">
        <f t="shared" si="1"/>
        <v>10</v>
      </c>
      <c r="AJ17" s="20">
        <f t="shared" si="0"/>
        <v>544.2473161513409</v>
      </c>
      <c r="AK17" s="16"/>
      <c r="AL17" s="16"/>
      <c r="AM17" s="16">
        <v>15</v>
      </c>
    </row>
    <row r="18" spans="1:39" ht="15">
      <c r="A18" s="11">
        <v>3</v>
      </c>
      <c r="B18" s="15" t="s">
        <v>8</v>
      </c>
      <c r="C18" s="10"/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/>
      <c r="K18" s="2">
        <v>1</v>
      </c>
      <c r="L18" s="2"/>
      <c r="M18" s="2">
        <v>1</v>
      </c>
      <c r="N18" s="2"/>
      <c r="O18" s="2"/>
      <c r="P18" s="2">
        <v>1</v>
      </c>
      <c r="Q18" s="2"/>
      <c r="R18" s="2"/>
      <c r="S18" s="2"/>
      <c r="T18" s="2"/>
      <c r="U18" s="2">
        <v>1</v>
      </c>
      <c r="V18" s="2"/>
      <c r="W18" s="2"/>
      <c r="X18" s="2"/>
      <c r="Y18" s="2">
        <v>1</v>
      </c>
      <c r="Z18" s="2">
        <v>1</v>
      </c>
      <c r="AA18" s="2"/>
      <c r="AB18" s="2"/>
      <c r="AC18" s="2"/>
      <c r="AD18" s="2"/>
      <c r="AE18" s="2"/>
      <c r="AF18" s="2"/>
      <c r="AG18" s="2"/>
      <c r="AH18" s="6"/>
      <c r="AI18" s="28">
        <f t="shared" si="1"/>
        <v>10</v>
      </c>
      <c r="AJ18" s="20">
        <f t="shared" si="0"/>
        <v>523.4139828180075</v>
      </c>
      <c r="AK18" s="16"/>
      <c r="AL18" s="16"/>
      <c r="AM18" s="16">
        <v>16</v>
      </c>
    </row>
    <row r="19" spans="1:39" ht="15.75" customHeight="1">
      <c r="A19" s="11">
        <v>12</v>
      </c>
      <c r="B19" s="14" t="s">
        <v>17</v>
      </c>
      <c r="C19" s="10">
        <v>1</v>
      </c>
      <c r="D19" s="2"/>
      <c r="E19" s="2"/>
      <c r="F19" s="2"/>
      <c r="G19" s="2"/>
      <c r="H19" s="2">
        <v>1</v>
      </c>
      <c r="I19" s="2">
        <v>1</v>
      </c>
      <c r="J19" s="2"/>
      <c r="K19" s="2">
        <v>1</v>
      </c>
      <c r="L19" s="2">
        <v>1</v>
      </c>
      <c r="M19" s="2">
        <v>1</v>
      </c>
      <c r="N19" s="2"/>
      <c r="O19" s="2"/>
      <c r="P19" s="2"/>
      <c r="Q19" s="2"/>
      <c r="R19" s="2"/>
      <c r="S19" s="2"/>
      <c r="T19" s="2"/>
      <c r="U19" s="2">
        <v>1</v>
      </c>
      <c r="V19" s="2"/>
      <c r="W19" s="2"/>
      <c r="X19" s="2"/>
      <c r="Y19" s="2">
        <v>1</v>
      </c>
      <c r="Z19" s="2">
        <v>1</v>
      </c>
      <c r="AA19" s="2"/>
      <c r="AB19" s="2"/>
      <c r="AC19" s="2"/>
      <c r="AD19" s="2"/>
      <c r="AE19" s="2"/>
      <c r="AF19" s="2"/>
      <c r="AG19" s="2"/>
      <c r="AH19" s="6"/>
      <c r="AI19" s="28">
        <f t="shared" si="1"/>
        <v>9</v>
      </c>
      <c r="AJ19" s="20">
        <f t="shared" si="0"/>
        <v>468.7571200729095</v>
      </c>
      <c r="AK19" s="16"/>
      <c r="AL19" s="16"/>
      <c r="AM19" s="16">
        <v>17</v>
      </c>
    </row>
    <row r="20" spans="1:39" ht="15">
      <c r="A20" s="11">
        <v>24</v>
      </c>
      <c r="B20" s="14" t="s">
        <v>28</v>
      </c>
      <c r="C20" s="10"/>
      <c r="D20" s="2">
        <v>1</v>
      </c>
      <c r="E20" s="2"/>
      <c r="F20" s="2"/>
      <c r="G20" s="2"/>
      <c r="H20" s="2">
        <v>1</v>
      </c>
      <c r="I20" s="2">
        <v>1</v>
      </c>
      <c r="J20" s="2"/>
      <c r="K20" s="2">
        <v>1</v>
      </c>
      <c r="L20" s="2"/>
      <c r="M20" s="2">
        <v>1</v>
      </c>
      <c r="N20" s="2"/>
      <c r="O20" s="2"/>
      <c r="P20" s="2">
        <v>1</v>
      </c>
      <c r="Q20" s="2"/>
      <c r="R20" s="2"/>
      <c r="S20" s="2"/>
      <c r="T20" s="2"/>
      <c r="U20" s="2">
        <v>1</v>
      </c>
      <c r="V20" s="2"/>
      <c r="W20" s="2"/>
      <c r="X20" s="2"/>
      <c r="Y20" s="2">
        <v>1</v>
      </c>
      <c r="Z20" s="2">
        <v>1</v>
      </c>
      <c r="AA20" s="2"/>
      <c r="AB20" s="2"/>
      <c r="AC20" s="2"/>
      <c r="AD20" s="2"/>
      <c r="AE20" s="2"/>
      <c r="AF20" s="2"/>
      <c r="AG20" s="2"/>
      <c r="AH20" s="6"/>
      <c r="AI20" s="28">
        <f t="shared" si="1"/>
        <v>9</v>
      </c>
      <c r="AJ20" s="20">
        <f t="shared" si="0"/>
        <v>456.15207805610277</v>
      </c>
      <c r="AK20" s="16"/>
      <c r="AL20" s="16"/>
      <c r="AM20" s="16">
        <v>18</v>
      </c>
    </row>
    <row r="21" spans="1:39" ht="15">
      <c r="A21" s="11">
        <v>22</v>
      </c>
      <c r="B21" s="14" t="s">
        <v>26</v>
      </c>
      <c r="C21" s="10"/>
      <c r="D21" s="2"/>
      <c r="E21" s="2"/>
      <c r="F21" s="2"/>
      <c r="G21" s="2"/>
      <c r="H21" s="2">
        <v>1</v>
      </c>
      <c r="I21" s="2">
        <v>1</v>
      </c>
      <c r="J21" s="2">
        <v>1</v>
      </c>
      <c r="K21" s="2"/>
      <c r="L21" s="2"/>
      <c r="M21" s="2">
        <v>1</v>
      </c>
      <c r="N21" s="2"/>
      <c r="O21" s="2"/>
      <c r="P21" s="2"/>
      <c r="Q21" s="2"/>
      <c r="R21" s="2"/>
      <c r="S21" s="2"/>
      <c r="T21" s="2">
        <v>1</v>
      </c>
      <c r="U21" s="2">
        <v>1</v>
      </c>
      <c r="V21" s="2"/>
      <c r="W21" s="2"/>
      <c r="X21" s="2"/>
      <c r="Y21" s="2">
        <v>1</v>
      </c>
      <c r="Z21" s="2">
        <v>1</v>
      </c>
      <c r="AA21" s="2"/>
      <c r="AB21" s="2"/>
      <c r="AC21" s="2"/>
      <c r="AD21" s="2"/>
      <c r="AE21" s="2"/>
      <c r="AF21" s="2"/>
      <c r="AG21" s="2"/>
      <c r="AH21" s="6"/>
      <c r="AI21" s="28">
        <f t="shared" si="1"/>
        <v>8</v>
      </c>
      <c r="AJ21" s="20">
        <f t="shared" si="0"/>
        <v>468.9393939393939</v>
      </c>
      <c r="AK21" s="16"/>
      <c r="AL21" s="16"/>
      <c r="AM21" s="16">
        <v>19</v>
      </c>
    </row>
    <row r="22" spans="1:39" ht="15">
      <c r="A22" s="11">
        <v>21</v>
      </c>
      <c r="B22" s="14" t="s">
        <v>25</v>
      </c>
      <c r="C22" s="10"/>
      <c r="D22" s="2"/>
      <c r="E22" s="2"/>
      <c r="F22" s="2"/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/>
      <c r="AI22" s="28">
        <f t="shared" si="1"/>
        <v>6</v>
      </c>
      <c r="AJ22" s="20">
        <f t="shared" si="0"/>
        <v>369.13590795169745</v>
      </c>
      <c r="AK22" s="16"/>
      <c r="AL22" s="16"/>
      <c r="AM22" s="16">
        <v>20</v>
      </c>
    </row>
    <row r="23" spans="1:39" ht="15">
      <c r="A23" s="11">
        <v>19</v>
      </c>
      <c r="B23" s="14" t="s">
        <v>24</v>
      </c>
      <c r="C23" s="10">
        <v>1</v>
      </c>
      <c r="D23" s="2"/>
      <c r="E23" s="2"/>
      <c r="F23" s="2"/>
      <c r="G23" s="2"/>
      <c r="H23" s="2">
        <v>1</v>
      </c>
      <c r="I23" s="2"/>
      <c r="J23" s="2"/>
      <c r="K23" s="2"/>
      <c r="L23" s="2"/>
      <c r="M23" s="2">
        <v>1</v>
      </c>
      <c r="N23" s="2"/>
      <c r="O23" s="2"/>
      <c r="P23" s="2"/>
      <c r="Q23" s="2"/>
      <c r="R23" s="2"/>
      <c r="S23" s="2"/>
      <c r="T23" s="2"/>
      <c r="U23" s="2">
        <v>1</v>
      </c>
      <c r="V23" s="2"/>
      <c r="W23" s="2"/>
      <c r="X23" s="2"/>
      <c r="Y23" s="2">
        <v>1</v>
      </c>
      <c r="Z23" s="2">
        <v>1</v>
      </c>
      <c r="AA23" s="2"/>
      <c r="AB23" s="2"/>
      <c r="AC23" s="2"/>
      <c r="AD23" s="2"/>
      <c r="AE23" s="2"/>
      <c r="AF23" s="2"/>
      <c r="AG23" s="2"/>
      <c r="AH23" s="6"/>
      <c r="AI23" s="28">
        <f t="shared" si="1"/>
        <v>6</v>
      </c>
      <c r="AJ23" s="20">
        <f t="shared" si="0"/>
        <v>294.6969696969697</v>
      </c>
      <c r="AK23" s="16"/>
      <c r="AL23" s="16"/>
      <c r="AM23" s="16">
        <v>21</v>
      </c>
    </row>
    <row r="24" spans="1:39" ht="15">
      <c r="A24" s="11">
        <v>14</v>
      </c>
      <c r="B24" s="14" t="s">
        <v>19</v>
      </c>
      <c r="C24" s="10"/>
      <c r="D24" s="2"/>
      <c r="E24" s="2"/>
      <c r="F24" s="2"/>
      <c r="G24" s="2"/>
      <c r="H24" s="2">
        <v>1</v>
      </c>
      <c r="I24" s="2"/>
      <c r="J24" s="2"/>
      <c r="K24" s="2"/>
      <c r="L24" s="2"/>
      <c r="M24" s="2">
        <v>1</v>
      </c>
      <c r="N24" s="2"/>
      <c r="O24" s="2"/>
      <c r="P24" s="2"/>
      <c r="Q24" s="2"/>
      <c r="R24" s="2"/>
      <c r="S24" s="2"/>
      <c r="T24" s="2"/>
      <c r="U24" s="2">
        <v>1</v>
      </c>
      <c r="V24" s="2"/>
      <c r="W24" s="2"/>
      <c r="X24" s="2"/>
      <c r="Y24" s="2">
        <v>1</v>
      </c>
      <c r="Z24" s="2">
        <v>1</v>
      </c>
      <c r="AA24" s="2"/>
      <c r="AB24" s="2"/>
      <c r="AC24" s="2"/>
      <c r="AD24" s="2"/>
      <c r="AE24" s="2"/>
      <c r="AF24" s="2"/>
      <c r="AG24" s="2"/>
      <c r="AH24" s="6"/>
      <c r="AI24" s="28">
        <f t="shared" si="1"/>
        <v>5</v>
      </c>
      <c r="AJ24" s="20">
        <f t="shared" si="0"/>
        <v>228.030303030303</v>
      </c>
      <c r="AK24" s="16"/>
      <c r="AL24" s="16"/>
      <c r="AM24" s="16">
        <v>22</v>
      </c>
    </row>
    <row r="25" spans="1:39" ht="15">
      <c r="A25" s="11">
        <v>11</v>
      </c>
      <c r="B25" s="14" t="s">
        <v>16</v>
      </c>
      <c r="C25" s="10"/>
      <c r="D25" s="2"/>
      <c r="E25" s="2"/>
      <c r="F25" s="2"/>
      <c r="G25" s="2"/>
      <c r="H25" s="2">
        <v>1</v>
      </c>
      <c r="I25" s="2"/>
      <c r="J25" s="2"/>
      <c r="K25" s="2"/>
      <c r="L25" s="2"/>
      <c r="M25" s="2">
        <v>1</v>
      </c>
      <c r="N25" s="2"/>
      <c r="O25" s="2"/>
      <c r="P25" s="2"/>
      <c r="Q25" s="2"/>
      <c r="R25" s="2"/>
      <c r="S25" s="2"/>
      <c r="T25" s="2"/>
      <c r="U25" s="2">
        <v>1</v>
      </c>
      <c r="V25" s="2"/>
      <c r="W25" s="2"/>
      <c r="X25" s="2"/>
      <c r="Y25" s="2"/>
      <c r="Z25" s="2">
        <v>1</v>
      </c>
      <c r="AA25" s="2"/>
      <c r="AB25" s="2"/>
      <c r="AC25" s="2"/>
      <c r="AD25" s="2"/>
      <c r="AE25" s="2"/>
      <c r="AF25" s="2"/>
      <c r="AG25" s="2"/>
      <c r="AH25" s="6"/>
      <c r="AI25" s="28">
        <f t="shared" si="1"/>
        <v>4</v>
      </c>
      <c r="AJ25" s="20">
        <f t="shared" si="0"/>
        <v>178.030303030303</v>
      </c>
      <c r="AK25" s="16"/>
      <c r="AL25" s="16"/>
      <c r="AM25" s="16">
        <v>23</v>
      </c>
    </row>
    <row r="26" spans="1:39" ht="15">
      <c r="A26" s="11">
        <v>9</v>
      </c>
      <c r="B26" s="14" t="s">
        <v>14</v>
      </c>
      <c r="C26" s="10"/>
      <c r="D26" s="2"/>
      <c r="E26" s="2"/>
      <c r="F26" s="2"/>
      <c r="G26" s="2"/>
      <c r="H26" s="2">
        <v>1</v>
      </c>
      <c r="I26" s="2"/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</v>
      </c>
      <c r="AA26" s="2"/>
      <c r="AB26" s="2"/>
      <c r="AC26" s="2"/>
      <c r="AD26" s="2"/>
      <c r="AE26" s="2"/>
      <c r="AF26" s="2"/>
      <c r="AG26" s="2"/>
      <c r="AH26" s="6"/>
      <c r="AI26" s="28">
        <f t="shared" si="1"/>
        <v>3</v>
      </c>
      <c r="AJ26" s="20">
        <f t="shared" si="0"/>
        <v>158.54978354978357</v>
      </c>
      <c r="AK26" s="16"/>
      <c r="AL26" s="16"/>
      <c r="AM26" s="16">
        <v>24</v>
      </c>
    </row>
    <row r="27" spans="1:36" ht="12.75" hidden="1">
      <c r="A27" s="2"/>
      <c r="B27" s="5" t="s">
        <v>1</v>
      </c>
      <c r="C27" s="5">
        <f aca="true" t="shared" si="2" ref="C27:AH27">SUM(C3:C26)</f>
        <v>15</v>
      </c>
      <c r="D27" s="5">
        <f t="shared" si="2"/>
        <v>15</v>
      </c>
      <c r="E27" s="5">
        <f t="shared" si="2"/>
        <v>13</v>
      </c>
      <c r="F27" s="5">
        <f t="shared" si="2"/>
        <v>14</v>
      </c>
      <c r="G27" s="5">
        <f t="shared" si="2"/>
        <v>16</v>
      </c>
      <c r="H27" s="5">
        <f t="shared" si="2"/>
        <v>24</v>
      </c>
      <c r="I27" s="5">
        <f t="shared" si="2"/>
        <v>20</v>
      </c>
      <c r="J27" s="5">
        <f t="shared" si="2"/>
        <v>11</v>
      </c>
      <c r="K27" s="5">
        <f t="shared" si="2"/>
        <v>19</v>
      </c>
      <c r="L27" s="5">
        <f t="shared" si="2"/>
        <v>14</v>
      </c>
      <c r="M27" s="5">
        <f t="shared" si="2"/>
        <v>22</v>
      </c>
      <c r="N27" s="5">
        <f t="shared" si="2"/>
        <v>14</v>
      </c>
      <c r="O27" s="5">
        <f t="shared" si="2"/>
        <v>12</v>
      </c>
      <c r="P27" s="5">
        <f t="shared" si="2"/>
        <v>17</v>
      </c>
      <c r="Q27" s="5">
        <f t="shared" si="2"/>
        <v>5</v>
      </c>
      <c r="R27" s="5">
        <f t="shared" si="2"/>
        <v>1</v>
      </c>
      <c r="S27" s="5">
        <f t="shared" si="2"/>
        <v>0</v>
      </c>
      <c r="T27" s="5">
        <f t="shared" si="2"/>
        <v>10</v>
      </c>
      <c r="U27" s="5">
        <f t="shared" si="2"/>
        <v>22</v>
      </c>
      <c r="V27" s="5">
        <f t="shared" si="2"/>
        <v>4</v>
      </c>
      <c r="W27" s="5">
        <f t="shared" si="2"/>
        <v>10</v>
      </c>
      <c r="X27" s="5">
        <f t="shared" si="2"/>
        <v>12</v>
      </c>
      <c r="Y27" s="5">
        <f t="shared" si="2"/>
        <v>20</v>
      </c>
      <c r="Z27" s="5">
        <f t="shared" si="2"/>
        <v>22</v>
      </c>
      <c r="AA27" s="5">
        <f t="shared" si="2"/>
        <v>0</v>
      </c>
      <c r="AB27" s="5">
        <f t="shared" si="2"/>
        <v>0</v>
      </c>
      <c r="AC27" s="5">
        <f t="shared" si="2"/>
        <v>0</v>
      </c>
      <c r="AD27" s="5">
        <f t="shared" si="2"/>
        <v>0</v>
      </c>
      <c r="AE27" s="5">
        <f t="shared" si="2"/>
        <v>0</v>
      </c>
      <c r="AF27" s="5">
        <f t="shared" si="2"/>
        <v>0</v>
      </c>
      <c r="AG27" s="5">
        <f t="shared" si="2"/>
        <v>0</v>
      </c>
      <c r="AH27" s="5">
        <f t="shared" si="2"/>
        <v>0</v>
      </c>
      <c r="AI27" s="23"/>
      <c r="AJ27" s="5"/>
    </row>
    <row r="28" spans="2:35" ht="12.75" hidden="1">
      <c r="B28" t="s">
        <v>2</v>
      </c>
      <c r="C28" s="1">
        <f>IF(C27=0,0,$A$1/C27)</f>
        <v>66.66666666666667</v>
      </c>
      <c r="D28" s="1">
        <f>IF(D27=0,0,$A$1/D27)</f>
        <v>66.66666666666667</v>
      </c>
      <c r="E28" s="1">
        <f>IF(E27=0,0,$A$1/E27)</f>
        <v>76.92307692307692</v>
      </c>
      <c r="F28" s="1">
        <f>IF(F27=0,0,$A$1/F27)</f>
        <v>71.42857142857143</v>
      </c>
      <c r="G28" s="1">
        <f aca="true" t="shared" si="3" ref="G28:AH28">IF(G27=0,0,$A$1/G27)</f>
        <v>62.5</v>
      </c>
      <c r="H28" s="1">
        <f t="shared" si="3"/>
        <v>41.666666666666664</v>
      </c>
      <c r="I28" s="1">
        <f t="shared" si="3"/>
        <v>50</v>
      </c>
      <c r="J28" s="1">
        <f t="shared" si="3"/>
        <v>90.9090909090909</v>
      </c>
      <c r="K28" s="1">
        <f t="shared" si="3"/>
        <v>52.63157894736842</v>
      </c>
      <c r="L28" s="1">
        <f t="shared" si="3"/>
        <v>71.42857142857143</v>
      </c>
      <c r="M28" s="1">
        <f t="shared" si="3"/>
        <v>45.45454545454545</v>
      </c>
      <c r="N28" s="1">
        <f t="shared" si="3"/>
        <v>71.42857142857143</v>
      </c>
      <c r="O28" s="1">
        <f t="shared" si="3"/>
        <v>83.33333333333333</v>
      </c>
      <c r="P28" s="1">
        <f t="shared" si="3"/>
        <v>58.8235294117647</v>
      </c>
      <c r="Q28" s="1">
        <f t="shared" si="3"/>
        <v>200</v>
      </c>
      <c r="R28" s="1">
        <f t="shared" si="3"/>
        <v>1000</v>
      </c>
      <c r="S28" s="1">
        <f t="shared" si="3"/>
        <v>0</v>
      </c>
      <c r="T28" s="1">
        <f t="shared" si="3"/>
        <v>100</v>
      </c>
      <c r="U28" s="1">
        <f t="shared" si="3"/>
        <v>45.45454545454545</v>
      </c>
      <c r="V28" s="1">
        <f t="shared" si="3"/>
        <v>250</v>
      </c>
      <c r="W28" s="1">
        <f t="shared" si="3"/>
        <v>100</v>
      </c>
      <c r="X28" s="1">
        <f t="shared" si="3"/>
        <v>83.33333333333333</v>
      </c>
      <c r="Y28" s="1">
        <f t="shared" si="3"/>
        <v>50</v>
      </c>
      <c r="Z28" s="1">
        <f t="shared" si="3"/>
        <v>45.45454545454545</v>
      </c>
      <c r="AA28" s="1">
        <f t="shared" si="3"/>
        <v>0</v>
      </c>
      <c r="AB28" s="1">
        <f t="shared" si="3"/>
        <v>0</v>
      </c>
      <c r="AC28" s="1">
        <f t="shared" si="3"/>
        <v>0</v>
      </c>
      <c r="AD28" s="1">
        <f t="shared" si="3"/>
        <v>0</v>
      </c>
      <c r="AE28" s="1">
        <f t="shared" si="3"/>
        <v>0</v>
      </c>
      <c r="AF28" s="1">
        <f t="shared" si="3"/>
        <v>0</v>
      </c>
      <c r="AG28" s="1">
        <f t="shared" si="3"/>
        <v>0</v>
      </c>
      <c r="AH28" s="1">
        <f t="shared" si="3"/>
        <v>0</v>
      </c>
      <c r="AI28" s="29"/>
    </row>
    <row r="33" spans="2:19" ht="12.75">
      <c r="B33" t="s">
        <v>117</v>
      </c>
      <c r="S33" t="s">
        <v>118</v>
      </c>
    </row>
    <row r="36" spans="2:19" ht="12.75">
      <c r="B36" t="s">
        <v>119</v>
      </c>
      <c r="S36" t="s">
        <v>120</v>
      </c>
    </row>
  </sheetData>
  <sheetProtection/>
  <mergeCells count="4">
    <mergeCell ref="C1:Z1"/>
    <mergeCell ref="AK1:AL1"/>
    <mergeCell ref="AM1:AM2"/>
    <mergeCell ref="AI1:AJ1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&amp;LРождественские Старты - 2012&amp;C&amp;"Arial Cyr,полужирный"&amp;12Боулдеринг мужчины&amp;RГПЗ "Столбы" 6-8 января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workbookViewId="0" topLeftCell="A1">
      <selection activeCell="B3" sqref="B3"/>
    </sheetView>
  </sheetViews>
  <sheetFormatPr defaultColWidth="9.00390625" defaultRowHeight="12.75"/>
  <cols>
    <col min="1" max="1" width="3.00390625" style="0" bestFit="1" customWidth="1"/>
    <col min="2" max="2" width="23.875" style="0" bestFit="1" customWidth="1"/>
    <col min="3" max="3" width="5.375" style="0" hidden="1" customWidth="1"/>
    <col min="4" max="4" width="5.375" style="0" customWidth="1"/>
    <col min="5" max="5" width="5.375" style="0" hidden="1" customWidth="1"/>
    <col min="6" max="6" width="5.375" style="0" customWidth="1"/>
    <col min="7" max="7" width="5.375" style="0" hidden="1" customWidth="1"/>
    <col min="8" max="8" width="5.375" style="0" customWidth="1"/>
    <col min="9" max="9" width="5.375" style="0" hidden="1" customWidth="1"/>
    <col min="10" max="10" width="5.375" style="0" customWidth="1"/>
    <col min="11" max="12" width="5.75390625" style="0" customWidth="1"/>
  </cols>
  <sheetData>
    <row r="1" spans="1:12" s="36" customFormat="1" ht="12.75">
      <c r="A1" s="16"/>
      <c r="B1" s="30" t="s">
        <v>0</v>
      </c>
      <c r="C1" s="16">
        <v>1</v>
      </c>
      <c r="D1" s="16">
        <v>1</v>
      </c>
      <c r="E1" s="31">
        <v>2</v>
      </c>
      <c r="F1" s="31">
        <v>2</v>
      </c>
      <c r="G1" s="16">
        <v>3</v>
      </c>
      <c r="H1" s="16">
        <v>3</v>
      </c>
      <c r="I1" s="31">
        <v>4</v>
      </c>
      <c r="J1" s="31">
        <v>4</v>
      </c>
      <c r="K1" s="134" t="s">
        <v>51</v>
      </c>
      <c r="L1" s="134" t="s">
        <v>5</v>
      </c>
    </row>
    <row r="2" spans="1:12" s="36" customFormat="1" ht="63.75" customHeight="1">
      <c r="A2" s="16"/>
      <c r="B2" s="33" t="s">
        <v>52</v>
      </c>
      <c r="C2" s="132" t="s">
        <v>65</v>
      </c>
      <c r="D2" s="132" t="s">
        <v>65</v>
      </c>
      <c r="E2" s="133" t="s">
        <v>66</v>
      </c>
      <c r="F2" s="133" t="s">
        <v>66</v>
      </c>
      <c r="G2" s="132" t="s">
        <v>67</v>
      </c>
      <c r="H2" s="132" t="s">
        <v>67</v>
      </c>
      <c r="I2" s="133" t="s">
        <v>68</v>
      </c>
      <c r="J2" s="133" t="s">
        <v>68</v>
      </c>
      <c r="K2" s="135"/>
      <c r="L2" s="135"/>
    </row>
    <row r="3" spans="1:12" s="36" customFormat="1" ht="16.5" customHeight="1">
      <c r="A3" s="27" t="s">
        <v>0</v>
      </c>
      <c r="B3" s="38" t="s">
        <v>3</v>
      </c>
      <c r="C3" s="132"/>
      <c r="D3" s="132"/>
      <c r="E3" s="133"/>
      <c r="F3" s="133"/>
      <c r="G3" s="132"/>
      <c r="H3" s="132"/>
      <c r="I3" s="133"/>
      <c r="J3" s="133"/>
      <c r="K3" s="136"/>
      <c r="L3" s="136"/>
    </row>
    <row r="4" spans="1:12" s="36" customFormat="1" ht="15" customHeight="1">
      <c r="A4" s="27">
        <v>7</v>
      </c>
      <c r="B4" s="2" t="s">
        <v>47</v>
      </c>
      <c r="C4" s="2">
        <v>1</v>
      </c>
      <c r="D4" s="2">
        <v>16</v>
      </c>
      <c r="E4" s="35">
        <v>4</v>
      </c>
      <c r="F4" s="35">
        <v>10</v>
      </c>
      <c r="G4" s="2">
        <v>1</v>
      </c>
      <c r="H4" s="2">
        <v>16</v>
      </c>
      <c r="I4" s="35">
        <v>1</v>
      </c>
      <c r="J4" s="2">
        <v>16</v>
      </c>
      <c r="K4" s="2">
        <f aca="true" t="shared" si="0" ref="K4:K11">D4+F4+H4+J4</f>
        <v>58</v>
      </c>
      <c r="L4" s="2">
        <v>1</v>
      </c>
    </row>
    <row r="5" spans="1:12" s="36" customFormat="1" ht="15" customHeight="1">
      <c r="A5" s="27">
        <v>6</v>
      </c>
      <c r="B5" s="2" t="s">
        <v>46</v>
      </c>
      <c r="C5" s="2">
        <v>3</v>
      </c>
      <c r="D5" s="2">
        <v>12</v>
      </c>
      <c r="E5" s="35">
        <v>1</v>
      </c>
      <c r="F5" s="35">
        <v>16</v>
      </c>
      <c r="G5" s="2">
        <v>2</v>
      </c>
      <c r="H5" s="2">
        <v>14</v>
      </c>
      <c r="I5" s="35">
        <v>2</v>
      </c>
      <c r="J5" s="2">
        <v>14</v>
      </c>
      <c r="K5" s="2">
        <f t="shared" si="0"/>
        <v>56</v>
      </c>
      <c r="L5" s="2">
        <v>2</v>
      </c>
    </row>
    <row r="6" spans="1:12" s="36" customFormat="1" ht="15" customHeight="1">
      <c r="A6" s="27">
        <v>5</v>
      </c>
      <c r="B6" s="2" t="s">
        <v>41</v>
      </c>
      <c r="C6" s="2">
        <v>2</v>
      </c>
      <c r="D6" s="2">
        <v>14</v>
      </c>
      <c r="E6" s="35">
        <v>3</v>
      </c>
      <c r="F6" s="35">
        <v>12</v>
      </c>
      <c r="G6" s="2">
        <v>4</v>
      </c>
      <c r="H6" s="2">
        <v>9</v>
      </c>
      <c r="I6" s="35">
        <v>4</v>
      </c>
      <c r="J6" s="2">
        <v>10</v>
      </c>
      <c r="K6" s="2">
        <f t="shared" si="0"/>
        <v>45</v>
      </c>
      <c r="L6" s="2">
        <v>3</v>
      </c>
    </row>
    <row r="7" spans="1:12" s="36" customFormat="1" ht="15" customHeight="1">
      <c r="A7" s="27">
        <v>1</v>
      </c>
      <c r="B7" s="2" t="s">
        <v>38</v>
      </c>
      <c r="C7" s="2">
        <v>4</v>
      </c>
      <c r="D7" s="2">
        <v>10</v>
      </c>
      <c r="E7" s="35">
        <v>5</v>
      </c>
      <c r="F7" s="35">
        <v>8</v>
      </c>
      <c r="G7" s="2">
        <v>4</v>
      </c>
      <c r="H7" s="2">
        <v>9</v>
      </c>
      <c r="I7" s="35">
        <v>5</v>
      </c>
      <c r="J7" s="2">
        <v>8</v>
      </c>
      <c r="K7" s="2">
        <f t="shared" si="0"/>
        <v>35</v>
      </c>
      <c r="L7" s="2">
        <v>4</v>
      </c>
    </row>
    <row r="8" spans="1:12" s="36" customFormat="1" ht="15" customHeight="1">
      <c r="A8" s="27">
        <v>2</v>
      </c>
      <c r="B8" s="2" t="s">
        <v>69</v>
      </c>
      <c r="C8" s="2">
        <v>5</v>
      </c>
      <c r="D8" s="2">
        <v>8</v>
      </c>
      <c r="E8" s="35">
        <v>2</v>
      </c>
      <c r="F8" s="35">
        <v>14</v>
      </c>
      <c r="G8" s="2">
        <v>3</v>
      </c>
      <c r="H8" s="2">
        <v>12</v>
      </c>
      <c r="I8" s="35"/>
      <c r="J8" s="2">
        <v>0</v>
      </c>
      <c r="K8" s="2">
        <f t="shared" si="0"/>
        <v>34</v>
      </c>
      <c r="L8" s="2">
        <v>5</v>
      </c>
    </row>
    <row r="9" spans="1:12" s="36" customFormat="1" ht="15" customHeight="1">
      <c r="A9" s="27">
        <v>4</v>
      </c>
      <c r="B9" s="2" t="s">
        <v>36</v>
      </c>
      <c r="C9" s="2">
        <v>7</v>
      </c>
      <c r="D9" s="2">
        <v>4</v>
      </c>
      <c r="E9" s="35">
        <v>6</v>
      </c>
      <c r="F9" s="35">
        <v>6</v>
      </c>
      <c r="G9" s="2">
        <v>7</v>
      </c>
      <c r="H9" s="2">
        <v>4</v>
      </c>
      <c r="I9" s="35">
        <v>3</v>
      </c>
      <c r="J9" s="2">
        <v>12</v>
      </c>
      <c r="K9" s="2">
        <f t="shared" si="0"/>
        <v>26</v>
      </c>
      <c r="L9" s="2">
        <v>6</v>
      </c>
    </row>
    <row r="10" spans="1:12" s="36" customFormat="1" ht="15" customHeight="1">
      <c r="A10" s="27">
        <v>8</v>
      </c>
      <c r="B10" s="2" t="s">
        <v>49</v>
      </c>
      <c r="C10" s="2">
        <v>6</v>
      </c>
      <c r="D10" s="2">
        <v>6</v>
      </c>
      <c r="E10" s="35">
        <v>8</v>
      </c>
      <c r="F10" s="35">
        <v>2</v>
      </c>
      <c r="G10" s="2">
        <v>6</v>
      </c>
      <c r="H10" s="2">
        <v>6</v>
      </c>
      <c r="I10" s="35">
        <v>6</v>
      </c>
      <c r="J10" s="2">
        <v>6</v>
      </c>
      <c r="K10" s="2">
        <f t="shared" si="0"/>
        <v>20</v>
      </c>
      <c r="L10" s="2">
        <v>7</v>
      </c>
    </row>
    <row r="11" spans="1:12" s="36" customFormat="1" ht="15" customHeight="1">
      <c r="A11" s="27">
        <v>3</v>
      </c>
      <c r="B11" s="2" t="s">
        <v>39</v>
      </c>
      <c r="C11" s="2">
        <v>8</v>
      </c>
      <c r="D11" s="2">
        <v>2</v>
      </c>
      <c r="E11" s="35">
        <v>7</v>
      </c>
      <c r="F11" s="35">
        <v>4</v>
      </c>
      <c r="G11" s="2"/>
      <c r="H11" s="2">
        <v>0</v>
      </c>
      <c r="I11" s="35">
        <v>7</v>
      </c>
      <c r="J11" s="2">
        <v>4</v>
      </c>
      <c r="K11" s="2">
        <f t="shared" si="0"/>
        <v>10</v>
      </c>
      <c r="L11" s="2">
        <v>8</v>
      </c>
    </row>
    <row r="16" spans="2:39" ht="12.75">
      <c r="B16" t="s">
        <v>117</v>
      </c>
      <c r="M16" t="s">
        <v>118</v>
      </c>
      <c r="AI16" s="18"/>
      <c r="AK16" s="18"/>
      <c r="AL16" s="18"/>
      <c r="AM16" s="18"/>
    </row>
    <row r="17" spans="35:39" ht="12.75">
      <c r="AI17" s="18"/>
      <c r="AK17" s="18"/>
      <c r="AL17" s="18"/>
      <c r="AM17" s="18"/>
    </row>
    <row r="18" spans="35:39" ht="12.75">
      <c r="AI18" s="18"/>
      <c r="AK18" s="18"/>
      <c r="AL18" s="18"/>
      <c r="AM18" s="18"/>
    </row>
    <row r="19" spans="2:39" ht="12.75">
      <c r="B19" t="s">
        <v>119</v>
      </c>
      <c r="M19" t="s">
        <v>120</v>
      </c>
      <c r="AI19" s="18"/>
      <c r="AK19" s="18"/>
      <c r="AL19" s="18"/>
      <c r="AM19" s="18"/>
    </row>
  </sheetData>
  <sheetProtection/>
  <mergeCells count="10">
    <mergeCell ref="K1:K3"/>
    <mergeCell ref="L1:L3"/>
    <mergeCell ref="I2:I3"/>
    <mergeCell ref="J2:J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- 2012&amp;C&amp;"Arial Cyr,полужирный"Индивидуальное лазание
женщины&amp;RГПЗ "Столбы" 6-8 января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0" bestFit="1" customWidth="1"/>
    <col min="2" max="2" width="25.75390625" style="0" customWidth="1"/>
    <col min="3" max="26" width="3.00390625" style="0" customWidth="1"/>
    <col min="27" max="34" width="3.00390625" style="0" hidden="1" customWidth="1"/>
    <col min="35" max="35" width="5.75390625" style="0" customWidth="1"/>
    <col min="36" max="36" width="6.625" style="0" bestFit="1" customWidth="1"/>
    <col min="37" max="37" width="6.875" style="0" customWidth="1"/>
  </cols>
  <sheetData>
    <row r="1" spans="1:37" ht="13.5" thickBot="1">
      <c r="A1" s="50">
        <v>1000</v>
      </c>
      <c r="C1" s="84" t="s">
        <v>33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I1" s="87" t="s">
        <v>4</v>
      </c>
      <c r="AJ1" s="87" t="s">
        <v>50</v>
      </c>
      <c r="AK1" s="87" t="s">
        <v>5</v>
      </c>
    </row>
    <row r="2" spans="1:37" ht="13.5" thickBot="1">
      <c r="A2" s="17" t="s">
        <v>0</v>
      </c>
      <c r="B2" s="138" t="s">
        <v>3</v>
      </c>
      <c r="C2" s="21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26">
        <v>32</v>
      </c>
      <c r="AI2" s="87"/>
      <c r="AJ2" s="87"/>
      <c r="AK2" s="87"/>
    </row>
    <row r="3" spans="1:37" ht="15">
      <c r="A3" s="11">
        <v>6</v>
      </c>
      <c r="B3" s="139" t="s">
        <v>41</v>
      </c>
      <c r="C3" s="9"/>
      <c r="D3" s="5">
        <v>1</v>
      </c>
      <c r="E3" s="5"/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/>
      <c r="M3" s="5">
        <v>1</v>
      </c>
      <c r="N3" s="5">
        <v>1</v>
      </c>
      <c r="O3" s="5"/>
      <c r="P3" s="5">
        <v>1</v>
      </c>
      <c r="Q3" s="5"/>
      <c r="R3" s="5"/>
      <c r="S3" s="5"/>
      <c r="T3" s="5">
        <v>1</v>
      </c>
      <c r="U3" s="5">
        <v>1</v>
      </c>
      <c r="V3" s="5"/>
      <c r="W3" s="5">
        <v>1</v>
      </c>
      <c r="X3" s="5"/>
      <c r="Y3" s="5">
        <v>1</v>
      </c>
      <c r="Z3" s="5">
        <v>1</v>
      </c>
      <c r="AA3" s="5"/>
      <c r="AB3" s="5"/>
      <c r="AC3" s="5"/>
      <c r="AD3" s="5"/>
      <c r="AE3" s="5"/>
      <c r="AF3" s="5"/>
      <c r="AG3" s="5"/>
      <c r="AH3" s="7"/>
      <c r="AI3" s="23">
        <f>SUM(C3:Z3)</f>
        <v>15</v>
      </c>
      <c r="AJ3" s="24">
        <f aca="true" t="shared" si="0" ref="AJ3:AJ16">SUMPRODUCT(C3:AH3,$C$18:$AH$18)</f>
        <v>6772.5330225330235</v>
      </c>
      <c r="AK3" s="23">
        <v>1</v>
      </c>
    </row>
    <row r="4" spans="1:37" ht="15">
      <c r="A4" s="11">
        <v>12</v>
      </c>
      <c r="B4" s="12" t="s">
        <v>47</v>
      </c>
      <c r="C4" s="10"/>
      <c r="D4" s="2"/>
      <c r="E4" s="2"/>
      <c r="F4" s="2"/>
      <c r="G4" s="2">
        <v>1</v>
      </c>
      <c r="H4" s="2">
        <v>1</v>
      </c>
      <c r="I4" s="2">
        <v>1</v>
      </c>
      <c r="J4" s="2"/>
      <c r="K4" s="2">
        <v>1</v>
      </c>
      <c r="L4" s="2"/>
      <c r="M4" s="2">
        <v>1</v>
      </c>
      <c r="N4" s="2"/>
      <c r="O4" s="2">
        <v>1</v>
      </c>
      <c r="P4" s="2"/>
      <c r="Q4" s="2"/>
      <c r="R4" s="2"/>
      <c r="S4" s="2"/>
      <c r="T4" s="2"/>
      <c r="U4" s="2">
        <v>1</v>
      </c>
      <c r="V4" s="2"/>
      <c r="W4" s="2"/>
      <c r="X4" s="2"/>
      <c r="Y4" s="2">
        <v>1</v>
      </c>
      <c r="Z4" s="2">
        <v>1</v>
      </c>
      <c r="AA4" s="2"/>
      <c r="AB4" s="2"/>
      <c r="AC4" s="2"/>
      <c r="AD4" s="2"/>
      <c r="AE4" s="2"/>
      <c r="AF4" s="2"/>
      <c r="AG4" s="2"/>
      <c r="AH4" s="6"/>
      <c r="AI4" s="23">
        <f aca="true" t="shared" si="1" ref="AI4:AI16">SUM(C4:Z4)</f>
        <v>9</v>
      </c>
      <c r="AJ4" s="25">
        <f>SUMPRODUCT(C4:AH4,$C$18:$AH$18)</f>
        <v>2022.5330225330226</v>
      </c>
      <c r="AK4" s="16">
        <v>2</v>
      </c>
    </row>
    <row r="5" spans="1:37" ht="15">
      <c r="A5" s="11">
        <v>7</v>
      </c>
      <c r="B5" s="13" t="s">
        <v>42</v>
      </c>
      <c r="C5" s="10"/>
      <c r="D5" s="2"/>
      <c r="E5" s="2"/>
      <c r="F5" s="2"/>
      <c r="G5" s="2">
        <v>1</v>
      </c>
      <c r="H5" s="2">
        <v>1</v>
      </c>
      <c r="I5" s="2">
        <v>1</v>
      </c>
      <c r="J5" s="2"/>
      <c r="K5" s="2"/>
      <c r="L5" s="2"/>
      <c r="M5" s="2">
        <v>1</v>
      </c>
      <c r="N5" s="2"/>
      <c r="O5" s="2"/>
      <c r="P5" s="2">
        <v>1</v>
      </c>
      <c r="Q5" s="2"/>
      <c r="R5" s="2"/>
      <c r="S5" s="2"/>
      <c r="T5" s="2">
        <v>1</v>
      </c>
      <c r="U5" s="2">
        <v>1</v>
      </c>
      <c r="V5" s="2"/>
      <c r="W5" s="2"/>
      <c r="X5" s="2"/>
      <c r="Y5" s="2">
        <v>1</v>
      </c>
      <c r="Z5" s="2">
        <v>1</v>
      </c>
      <c r="AA5" s="2"/>
      <c r="AB5" s="2"/>
      <c r="AC5" s="2"/>
      <c r="AD5" s="2"/>
      <c r="AE5" s="2"/>
      <c r="AF5" s="2"/>
      <c r="AG5" s="2"/>
      <c r="AH5" s="6"/>
      <c r="AI5" s="23">
        <f t="shared" si="1"/>
        <v>9</v>
      </c>
      <c r="AJ5" s="25">
        <f>SUMPRODUCT(C5:AH5,$C$18:$AH$18)</f>
        <v>1439.1996891996891</v>
      </c>
      <c r="AK5" s="16">
        <v>3</v>
      </c>
    </row>
    <row r="6" spans="1:37" ht="15">
      <c r="A6" s="11">
        <v>14</v>
      </c>
      <c r="B6" s="13" t="s">
        <v>49</v>
      </c>
      <c r="C6" s="10"/>
      <c r="D6" s="2"/>
      <c r="E6" s="2"/>
      <c r="F6" s="2"/>
      <c r="G6" s="2">
        <v>1</v>
      </c>
      <c r="H6" s="2">
        <v>1</v>
      </c>
      <c r="I6" s="2">
        <v>1</v>
      </c>
      <c r="J6" s="2"/>
      <c r="K6" s="2"/>
      <c r="L6" s="2">
        <v>1</v>
      </c>
      <c r="M6" s="2">
        <v>1</v>
      </c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2"/>
      <c r="Y6" s="2">
        <v>1</v>
      </c>
      <c r="Z6" s="2">
        <v>1</v>
      </c>
      <c r="AA6" s="2"/>
      <c r="AB6" s="2"/>
      <c r="AC6" s="2"/>
      <c r="AD6" s="2"/>
      <c r="AE6" s="2"/>
      <c r="AF6" s="2"/>
      <c r="AG6" s="2"/>
      <c r="AH6" s="6"/>
      <c r="AI6" s="23">
        <f t="shared" si="1"/>
        <v>8</v>
      </c>
      <c r="AJ6" s="25">
        <f t="shared" si="0"/>
        <v>1689.1996891996891</v>
      </c>
      <c r="AK6" s="16">
        <v>4</v>
      </c>
    </row>
    <row r="7" spans="1:37" ht="15.75" customHeight="1">
      <c r="A7" s="11">
        <v>3</v>
      </c>
      <c r="B7" s="13" t="s">
        <v>38</v>
      </c>
      <c r="C7" s="10"/>
      <c r="D7" s="2"/>
      <c r="E7" s="2"/>
      <c r="F7" s="2"/>
      <c r="G7" s="2">
        <v>1</v>
      </c>
      <c r="H7" s="2">
        <v>1</v>
      </c>
      <c r="I7" s="2">
        <v>1</v>
      </c>
      <c r="J7" s="2"/>
      <c r="K7" s="2"/>
      <c r="L7" s="2"/>
      <c r="M7" s="2">
        <v>1</v>
      </c>
      <c r="N7" s="2"/>
      <c r="O7" s="2"/>
      <c r="P7" s="2">
        <v>1</v>
      </c>
      <c r="Q7" s="2"/>
      <c r="R7" s="2"/>
      <c r="S7" s="2"/>
      <c r="T7" s="2"/>
      <c r="U7" s="2">
        <v>1</v>
      </c>
      <c r="V7" s="2"/>
      <c r="W7" s="2"/>
      <c r="X7" s="2"/>
      <c r="Y7" s="2">
        <v>1</v>
      </c>
      <c r="Z7" s="2">
        <v>1</v>
      </c>
      <c r="AA7" s="2"/>
      <c r="AB7" s="2"/>
      <c r="AC7" s="2"/>
      <c r="AD7" s="2"/>
      <c r="AE7" s="2"/>
      <c r="AF7" s="2"/>
      <c r="AG7" s="2"/>
      <c r="AH7" s="6"/>
      <c r="AI7" s="23">
        <f t="shared" si="1"/>
        <v>8</v>
      </c>
      <c r="AJ7" s="25">
        <f t="shared" si="0"/>
        <v>939.199689199689</v>
      </c>
      <c r="AK7" s="16">
        <v>5</v>
      </c>
    </row>
    <row r="8" spans="1:37" ht="15">
      <c r="A8" s="11">
        <v>11</v>
      </c>
      <c r="B8" s="13" t="s">
        <v>46</v>
      </c>
      <c r="C8" s="10"/>
      <c r="D8" s="2"/>
      <c r="E8" s="2"/>
      <c r="F8" s="2"/>
      <c r="G8" s="2"/>
      <c r="H8" s="2">
        <v>1</v>
      </c>
      <c r="I8" s="2">
        <v>1</v>
      </c>
      <c r="J8" s="2"/>
      <c r="K8" s="2"/>
      <c r="L8" s="2"/>
      <c r="M8" s="2">
        <v>1</v>
      </c>
      <c r="N8" s="2"/>
      <c r="O8" s="2"/>
      <c r="P8" s="2">
        <v>1</v>
      </c>
      <c r="Q8" s="2"/>
      <c r="R8" s="2"/>
      <c r="S8" s="2"/>
      <c r="T8" s="2"/>
      <c r="U8" s="2">
        <v>1</v>
      </c>
      <c r="V8" s="2"/>
      <c r="W8" s="2"/>
      <c r="X8" s="2"/>
      <c r="Y8" s="2">
        <v>1</v>
      </c>
      <c r="Z8" s="2">
        <v>1</v>
      </c>
      <c r="AA8" s="2"/>
      <c r="AB8" s="2"/>
      <c r="AC8" s="2"/>
      <c r="AD8" s="2"/>
      <c r="AE8" s="2"/>
      <c r="AF8" s="2"/>
      <c r="AG8" s="2"/>
      <c r="AH8" s="6"/>
      <c r="AI8" s="23">
        <f t="shared" si="1"/>
        <v>7</v>
      </c>
      <c r="AJ8" s="25">
        <f t="shared" si="0"/>
        <v>814.199689199689</v>
      </c>
      <c r="AK8" s="16">
        <v>6</v>
      </c>
    </row>
    <row r="9" spans="1:37" ht="15">
      <c r="A9" s="11">
        <v>1</v>
      </c>
      <c r="B9" s="13" t="s">
        <v>36</v>
      </c>
      <c r="C9" s="10"/>
      <c r="D9" s="2"/>
      <c r="E9" s="2"/>
      <c r="F9" s="2"/>
      <c r="G9" s="2">
        <v>1</v>
      </c>
      <c r="H9" s="2">
        <v>1</v>
      </c>
      <c r="I9" s="2">
        <v>1</v>
      </c>
      <c r="J9" s="2"/>
      <c r="K9" s="2"/>
      <c r="L9" s="2"/>
      <c r="M9" s="2">
        <v>1</v>
      </c>
      <c r="N9" s="2"/>
      <c r="O9" s="2"/>
      <c r="P9" s="2"/>
      <c r="Q9" s="2"/>
      <c r="R9" s="2"/>
      <c r="S9" s="2"/>
      <c r="T9" s="2"/>
      <c r="U9" s="2">
        <v>1</v>
      </c>
      <c r="V9" s="2"/>
      <c r="W9" s="2"/>
      <c r="X9" s="2"/>
      <c r="Y9" s="2">
        <v>1</v>
      </c>
      <c r="Z9" s="2">
        <v>1</v>
      </c>
      <c r="AA9" s="2"/>
      <c r="AB9" s="2"/>
      <c r="AC9" s="2"/>
      <c r="AD9" s="2"/>
      <c r="AE9" s="2"/>
      <c r="AF9" s="2"/>
      <c r="AG9" s="2"/>
      <c r="AH9" s="6"/>
      <c r="AI9" s="23">
        <f t="shared" si="1"/>
        <v>7</v>
      </c>
      <c r="AJ9" s="25">
        <f t="shared" si="0"/>
        <v>689.1996891996891</v>
      </c>
      <c r="AK9" s="16">
        <v>7</v>
      </c>
    </row>
    <row r="10" spans="1:37" ht="15">
      <c r="A10" s="11">
        <v>9</v>
      </c>
      <c r="B10" s="12" t="s">
        <v>44</v>
      </c>
      <c r="C10" s="10"/>
      <c r="D10" s="2"/>
      <c r="E10" s="2"/>
      <c r="F10" s="2"/>
      <c r="G10" s="2">
        <v>1</v>
      </c>
      <c r="H10" s="2">
        <v>1</v>
      </c>
      <c r="I10" s="2">
        <v>1</v>
      </c>
      <c r="J10" s="2"/>
      <c r="K10" s="2">
        <v>1</v>
      </c>
      <c r="L10" s="2"/>
      <c r="M10" s="2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1</v>
      </c>
      <c r="AA10" s="2"/>
      <c r="AB10" s="2"/>
      <c r="AC10" s="2"/>
      <c r="AD10" s="2"/>
      <c r="AE10" s="2"/>
      <c r="AF10" s="2"/>
      <c r="AG10" s="2"/>
      <c r="AH10" s="6"/>
      <c r="AI10" s="23">
        <f t="shared" si="1"/>
        <v>6</v>
      </c>
      <c r="AJ10" s="25">
        <f t="shared" si="0"/>
        <v>820.5128205128204</v>
      </c>
      <c r="AK10" s="16">
        <v>8</v>
      </c>
    </row>
    <row r="11" spans="1:37" ht="15">
      <c r="A11" s="11">
        <v>2</v>
      </c>
      <c r="B11" s="13" t="s">
        <v>37</v>
      </c>
      <c r="C11" s="10"/>
      <c r="D11" s="2"/>
      <c r="E11" s="2"/>
      <c r="F11" s="2"/>
      <c r="G11" s="2">
        <v>1</v>
      </c>
      <c r="H11" s="2">
        <v>1</v>
      </c>
      <c r="I11" s="2"/>
      <c r="J11" s="2"/>
      <c r="K11" s="2"/>
      <c r="L11" s="2"/>
      <c r="M11" s="2">
        <v>1</v>
      </c>
      <c r="N11" s="2"/>
      <c r="O11" s="2"/>
      <c r="P11" s="2"/>
      <c r="Q11" s="2"/>
      <c r="R11" s="2"/>
      <c r="S11" s="2"/>
      <c r="T11" s="2"/>
      <c r="U11" s="2">
        <v>1</v>
      </c>
      <c r="V11" s="2"/>
      <c r="W11" s="2"/>
      <c r="X11" s="2"/>
      <c r="Y11" s="2">
        <v>1</v>
      </c>
      <c r="Z11" s="2">
        <v>1</v>
      </c>
      <c r="AA11" s="2"/>
      <c r="AB11" s="2"/>
      <c r="AC11" s="2"/>
      <c r="AD11" s="2"/>
      <c r="AE11" s="2"/>
      <c r="AF11" s="2"/>
      <c r="AG11" s="2"/>
      <c r="AH11" s="6"/>
      <c r="AI11" s="23">
        <f t="shared" si="1"/>
        <v>6</v>
      </c>
      <c r="AJ11" s="25">
        <f t="shared" si="0"/>
        <v>564.1996891996891</v>
      </c>
      <c r="AK11" s="16">
        <v>9</v>
      </c>
    </row>
    <row r="12" spans="1:37" ht="15">
      <c r="A12" s="11">
        <v>5</v>
      </c>
      <c r="B12" s="13" t="s">
        <v>40</v>
      </c>
      <c r="C12" s="10"/>
      <c r="D12" s="2"/>
      <c r="E12" s="2"/>
      <c r="F12" s="2"/>
      <c r="G12" s="2"/>
      <c r="H12" s="2">
        <v>1</v>
      </c>
      <c r="I12" s="2"/>
      <c r="J12" s="2"/>
      <c r="K12" s="2"/>
      <c r="L12" s="2"/>
      <c r="M12" s="2">
        <v>1</v>
      </c>
      <c r="N12" s="2"/>
      <c r="O12" s="2"/>
      <c r="P12" s="2"/>
      <c r="Q12" s="2"/>
      <c r="R12" s="2"/>
      <c r="S12" s="2"/>
      <c r="T12" s="2"/>
      <c r="U12" s="2">
        <v>1</v>
      </c>
      <c r="V12" s="2"/>
      <c r="W12" s="2"/>
      <c r="X12" s="2"/>
      <c r="Y12" s="2">
        <v>1</v>
      </c>
      <c r="Z12" s="2">
        <v>1</v>
      </c>
      <c r="AA12" s="2"/>
      <c r="AB12" s="2"/>
      <c r="AC12" s="2"/>
      <c r="AD12" s="2"/>
      <c r="AE12" s="2"/>
      <c r="AF12" s="2"/>
      <c r="AG12" s="2"/>
      <c r="AH12" s="6"/>
      <c r="AI12" s="23">
        <f t="shared" si="1"/>
        <v>5</v>
      </c>
      <c r="AJ12" s="25">
        <f t="shared" si="0"/>
        <v>439.19968919968915</v>
      </c>
      <c r="AK12" s="16">
        <v>10</v>
      </c>
    </row>
    <row r="13" spans="1:37" ht="15">
      <c r="A13" s="11">
        <v>13</v>
      </c>
      <c r="B13" s="13" t="s">
        <v>48</v>
      </c>
      <c r="C13" s="10"/>
      <c r="D13" s="2"/>
      <c r="E13" s="2"/>
      <c r="F13" s="2"/>
      <c r="G13" s="2"/>
      <c r="H13" s="2">
        <v>1</v>
      </c>
      <c r="I13" s="2"/>
      <c r="J13" s="2"/>
      <c r="K13" s="2"/>
      <c r="L13" s="2"/>
      <c r="M13" s="2">
        <v>1</v>
      </c>
      <c r="N13" s="2"/>
      <c r="O13" s="2"/>
      <c r="P13" s="2"/>
      <c r="Q13" s="2"/>
      <c r="R13" s="2"/>
      <c r="S13" s="2"/>
      <c r="T13" s="2"/>
      <c r="U13" s="2">
        <v>1</v>
      </c>
      <c r="V13" s="2"/>
      <c r="W13" s="2"/>
      <c r="X13" s="2"/>
      <c r="Y13" s="2"/>
      <c r="Z13" s="2">
        <v>1</v>
      </c>
      <c r="AA13" s="2"/>
      <c r="AB13" s="2"/>
      <c r="AC13" s="2"/>
      <c r="AD13" s="2"/>
      <c r="AE13" s="2"/>
      <c r="AF13" s="2"/>
      <c r="AG13" s="2"/>
      <c r="AH13" s="6"/>
      <c r="AI13" s="23">
        <f t="shared" si="1"/>
        <v>4</v>
      </c>
      <c r="AJ13" s="25">
        <f t="shared" si="0"/>
        <v>328.08857808857806</v>
      </c>
      <c r="AK13" s="16">
        <v>11</v>
      </c>
    </row>
    <row r="14" spans="1:37" ht="15.75" customHeight="1">
      <c r="A14" s="11">
        <v>4</v>
      </c>
      <c r="B14" s="13" t="s">
        <v>39</v>
      </c>
      <c r="C14" s="10"/>
      <c r="D14" s="2"/>
      <c r="E14" s="2"/>
      <c r="F14" s="2"/>
      <c r="G14" s="2"/>
      <c r="H14" s="2">
        <v>1</v>
      </c>
      <c r="I14" s="2"/>
      <c r="J14" s="2"/>
      <c r="K14" s="2"/>
      <c r="L14" s="2"/>
      <c r="M14" s="2">
        <v>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1</v>
      </c>
      <c r="AA14" s="2"/>
      <c r="AB14" s="2"/>
      <c r="AC14" s="2"/>
      <c r="AD14" s="2"/>
      <c r="AE14" s="2"/>
      <c r="AF14" s="2"/>
      <c r="AG14" s="2"/>
      <c r="AH14" s="6"/>
      <c r="AI14" s="23">
        <f t="shared" si="1"/>
        <v>3</v>
      </c>
      <c r="AJ14" s="25">
        <f t="shared" si="0"/>
        <v>237.17948717948718</v>
      </c>
      <c r="AK14" s="16">
        <v>12</v>
      </c>
    </row>
    <row r="15" spans="1:37" ht="15">
      <c r="A15" s="11">
        <v>8</v>
      </c>
      <c r="B15" s="12" t="s">
        <v>43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">
        <v>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</v>
      </c>
      <c r="AA15" s="2"/>
      <c r="AB15" s="2"/>
      <c r="AC15" s="2"/>
      <c r="AD15" s="2"/>
      <c r="AE15" s="2"/>
      <c r="AF15" s="2"/>
      <c r="AG15" s="2"/>
      <c r="AH15" s="6"/>
      <c r="AI15" s="23">
        <f t="shared" si="1"/>
        <v>2</v>
      </c>
      <c r="AJ15" s="25">
        <f t="shared" si="0"/>
        <v>153.84615384615384</v>
      </c>
      <c r="AK15" s="16">
        <v>13</v>
      </c>
    </row>
    <row r="16" spans="1:37" ht="15">
      <c r="A16" s="11">
        <v>10</v>
      </c>
      <c r="B16" s="13" t="s">
        <v>45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23">
        <f t="shared" si="1"/>
        <v>1</v>
      </c>
      <c r="AJ16" s="25">
        <f t="shared" si="0"/>
        <v>90.9090909090909</v>
      </c>
      <c r="AK16" s="16">
        <v>14</v>
      </c>
    </row>
    <row r="17" spans="1:36" ht="12.75" hidden="1">
      <c r="A17" s="2"/>
      <c r="B17" s="5" t="s">
        <v>1</v>
      </c>
      <c r="C17" s="5">
        <f aca="true" t="shared" si="2" ref="C17:AH17">SUM(C3:C16)</f>
        <v>0</v>
      </c>
      <c r="D17" s="5">
        <f t="shared" si="2"/>
        <v>1</v>
      </c>
      <c r="E17" s="5">
        <f t="shared" si="2"/>
        <v>0</v>
      </c>
      <c r="F17" s="5">
        <f t="shared" si="2"/>
        <v>1</v>
      </c>
      <c r="G17" s="5">
        <f t="shared" si="2"/>
        <v>8</v>
      </c>
      <c r="H17" s="5">
        <f t="shared" si="2"/>
        <v>12</v>
      </c>
      <c r="I17" s="5">
        <f t="shared" si="2"/>
        <v>8</v>
      </c>
      <c r="J17" s="5">
        <f t="shared" si="2"/>
        <v>1</v>
      </c>
      <c r="K17" s="5">
        <f t="shared" si="2"/>
        <v>3</v>
      </c>
      <c r="L17" s="5">
        <f t="shared" si="2"/>
        <v>1</v>
      </c>
      <c r="M17" s="5">
        <f t="shared" si="2"/>
        <v>13</v>
      </c>
      <c r="N17" s="5">
        <f t="shared" si="2"/>
        <v>1</v>
      </c>
      <c r="O17" s="5">
        <f t="shared" si="2"/>
        <v>1</v>
      </c>
      <c r="P17" s="5">
        <f t="shared" si="2"/>
        <v>4</v>
      </c>
      <c r="Q17" s="5">
        <f t="shared" si="2"/>
        <v>0</v>
      </c>
      <c r="R17" s="5">
        <f t="shared" si="2"/>
        <v>0</v>
      </c>
      <c r="S17" s="5">
        <f t="shared" si="2"/>
        <v>0</v>
      </c>
      <c r="T17" s="5">
        <f t="shared" si="2"/>
        <v>2</v>
      </c>
      <c r="U17" s="5">
        <f t="shared" si="2"/>
        <v>11</v>
      </c>
      <c r="V17" s="5">
        <f t="shared" si="2"/>
        <v>0</v>
      </c>
      <c r="W17" s="5">
        <f t="shared" si="2"/>
        <v>1</v>
      </c>
      <c r="X17" s="5">
        <f t="shared" si="2"/>
        <v>0</v>
      </c>
      <c r="Y17" s="5">
        <f t="shared" si="2"/>
        <v>9</v>
      </c>
      <c r="Z17" s="5">
        <f t="shared" si="2"/>
        <v>13</v>
      </c>
      <c r="AA17" s="5">
        <f t="shared" si="2"/>
        <v>0</v>
      </c>
      <c r="AB17" s="5">
        <f t="shared" si="2"/>
        <v>0</v>
      </c>
      <c r="AC17" s="5">
        <f t="shared" si="2"/>
        <v>0</v>
      </c>
      <c r="AD17" s="5">
        <f t="shared" si="2"/>
        <v>0</v>
      </c>
      <c r="AE17" s="5">
        <f t="shared" si="2"/>
        <v>0</v>
      </c>
      <c r="AF17" s="5">
        <f t="shared" si="2"/>
        <v>0</v>
      </c>
      <c r="AG17" s="5">
        <f t="shared" si="2"/>
        <v>0</v>
      </c>
      <c r="AH17" s="5">
        <f t="shared" si="2"/>
        <v>0</v>
      </c>
      <c r="AI17" s="5"/>
      <c r="AJ17" s="5"/>
    </row>
    <row r="18" spans="2:35" ht="12.75" hidden="1">
      <c r="B18" t="s">
        <v>2</v>
      </c>
      <c r="C18" s="1">
        <f>IF(C17=0,0,$A$1/C17)</f>
        <v>0</v>
      </c>
      <c r="D18" s="1">
        <f>IF(D17=0,0,$A$1/D17)</f>
        <v>1000</v>
      </c>
      <c r="E18" s="1">
        <f>IF(E17=0,0,$A$1/E17)</f>
        <v>0</v>
      </c>
      <c r="F18" s="1">
        <f>IF(F17=0,0,$A$1/F17)</f>
        <v>1000</v>
      </c>
      <c r="G18" s="1">
        <f aca="true" t="shared" si="3" ref="G18:AH18">IF(G17=0,0,$A$1/G17)</f>
        <v>125</v>
      </c>
      <c r="H18" s="1">
        <f t="shared" si="3"/>
        <v>83.33333333333333</v>
      </c>
      <c r="I18" s="1">
        <f t="shared" si="3"/>
        <v>125</v>
      </c>
      <c r="J18" s="1">
        <f t="shared" si="3"/>
        <v>1000</v>
      </c>
      <c r="K18" s="1">
        <f t="shared" si="3"/>
        <v>333.3333333333333</v>
      </c>
      <c r="L18" s="1">
        <f t="shared" si="3"/>
        <v>1000</v>
      </c>
      <c r="M18" s="1">
        <f t="shared" si="3"/>
        <v>76.92307692307692</v>
      </c>
      <c r="N18" s="1">
        <f t="shared" si="3"/>
        <v>1000</v>
      </c>
      <c r="O18" s="1">
        <f t="shared" si="3"/>
        <v>1000</v>
      </c>
      <c r="P18" s="1">
        <f t="shared" si="3"/>
        <v>250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500</v>
      </c>
      <c r="U18" s="1">
        <f t="shared" si="3"/>
        <v>90.9090909090909</v>
      </c>
      <c r="V18" s="1">
        <f t="shared" si="3"/>
        <v>0</v>
      </c>
      <c r="W18" s="1">
        <f t="shared" si="3"/>
        <v>1000</v>
      </c>
      <c r="X18" s="1">
        <f t="shared" si="3"/>
        <v>0</v>
      </c>
      <c r="Y18" s="1">
        <f t="shared" si="3"/>
        <v>111.11111111111111</v>
      </c>
      <c r="Z18" s="1">
        <f t="shared" si="3"/>
        <v>76.92307692307692</v>
      </c>
      <c r="AA18" s="1">
        <f t="shared" si="3"/>
        <v>0</v>
      </c>
      <c r="AB18" s="1">
        <f t="shared" si="3"/>
        <v>0</v>
      </c>
      <c r="AC18" s="1">
        <f t="shared" si="3"/>
        <v>0</v>
      </c>
      <c r="AD18" s="1">
        <f t="shared" si="3"/>
        <v>0</v>
      </c>
      <c r="AE18" s="1">
        <f t="shared" si="3"/>
        <v>0</v>
      </c>
      <c r="AF18" s="1">
        <f t="shared" si="3"/>
        <v>0</v>
      </c>
      <c r="AG18" s="1">
        <f t="shared" si="3"/>
        <v>0</v>
      </c>
      <c r="AH18" s="1">
        <f t="shared" si="3"/>
        <v>0</v>
      </c>
      <c r="AI18" s="1"/>
    </row>
    <row r="24" spans="2:39" ht="12.75">
      <c r="B24" t="s">
        <v>117</v>
      </c>
      <c r="S24" t="s">
        <v>118</v>
      </c>
      <c r="AI24" s="18"/>
      <c r="AK24" s="18"/>
      <c r="AL24" s="18"/>
      <c r="AM24" s="18"/>
    </row>
    <row r="25" spans="35:39" ht="12.75">
      <c r="AI25" s="18"/>
      <c r="AK25" s="18"/>
      <c r="AL25" s="18"/>
      <c r="AM25" s="18"/>
    </row>
    <row r="26" spans="35:39" ht="12.75">
      <c r="AI26" s="18"/>
      <c r="AK26" s="18"/>
      <c r="AL26" s="18"/>
      <c r="AM26" s="18"/>
    </row>
    <row r="27" spans="2:39" ht="12.75">
      <c r="B27" t="s">
        <v>119</v>
      </c>
      <c r="S27" t="s">
        <v>120</v>
      </c>
      <c r="AI27" s="18"/>
      <c r="AK27" s="18"/>
      <c r="AL27" s="18"/>
      <c r="AM27" s="18"/>
    </row>
  </sheetData>
  <sheetProtection/>
  <mergeCells count="4">
    <mergeCell ref="C1:Z1"/>
    <mergeCell ref="AJ1:AJ2"/>
    <mergeCell ref="AK1:AK2"/>
    <mergeCell ref="AI1:AI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&amp;LРождественские Старты - 2012&amp;C&amp;"Arial Cyr,полужирный"&amp;12Боулдеринг женщины&amp;RГПЗ "Столбы" 6-8 января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47"/>
  <sheetViews>
    <sheetView workbookViewId="0" topLeftCell="A1">
      <selection activeCell="B3" sqref="B3"/>
    </sheetView>
  </sheetViews>
  <sheetFormatPr defaultColWidth="9.00390625" defaultRowHeight="12.75"/>
  <cols>
    <col min="1" max="1" width="5.625" style="62" customWidth="1"/>
    <col min="2" max="2" width="21.625" style="3" bestFit="1" customWidth="1"/>
    <col min="3" max="3" width="4.375" style="3" hidden="1" customWidth="1"/>
    <col min="4" max="4" width="4.00390625" style="3" hidden="1" customWidth="1"/>
    <col min="5" max="5" width="3.375" style="3" hidden="1" customWidth="1"/>
    <col min="6" max="6" width="4.625" style="3" customWidth="1"/>
    <col min="7" max="7" width="4.75390625" style="3" hidden="1" customWidth="1"/>
    <col min="8" max="8" width="3.75390625" style="3" hidden="1" customWidth="1"/>
    <col min="9" max="9" width="3.375" style="3" hidden="1" customWidth="1"/>
    <col min="10" max="10" width="4.25390625" style="3" customWidth="1"/>
    <col min="11" max="11" width="4.375" style="3" hidden="1" customWidth="1"/>
    <col min="12" max="12" width="3.875" style="3" hidden="1" customWidth="1"/>
    <col min="13" max="13" width="3.125" style="3" hidden="1" customWidth="1"/>
    <col min="14" max="14" width="4.25390625" style="3" customWidth="1"/>
    <col min="15" max="15" width="4.375" style="3" hidden="1" customWidth="1"/>
    <col min="16" max="16" width="3.875" style="3" hidden="1" customWidth="1"/>
    <col min="17" max="17" width="3.25390625" style="3" hidden="1" customWidth="1"/>
    <col min="18" max="18" width="4.375" style="3" customWidth="1"/>
    <col min="19" max="19" width="4.25390625" style="3" hidden="1" customWidth="1"/>
    <col min="20" max="20" width="3.75390625" style="3" hidden="1" customWidth="1"/>
    <col min="21" max="21" width="3.125" style="3" hidden="1" customWidth="1"/>
    <col min="22" max="22" width="4.25390625" style="3" customWidth="1"/>
    <col min="23" max="23" width="4.25390625" style="3" hidden="1" customWidth="1"/>
    <col min="24" max="24" width="3.625" style="3" hidden="1" customWidth="1"/>
    <col min="25" max="25" width="3.125" style="3" hidden="1" customWidth="1"/>
    <col min="26" max="26" width="4.625" style="3" customWidth="1"/>
    <col min="27" max="27" width="4.25390625" style="3" hidden="1" customWidth="1"/>
    <col min="28" max="28" width="3.375" style="3" hidden="1" customWidth="1"/>
    <col min="29" max="29" width="3.25390625" style="3" hidden="1" customWidth="1"/>
    <col min="30" max="30" width="4.375" style="3" customWidth="1"/>
    <col min="31" max="31" width="4.375" style="3" hidden="1" customWidth="1"/>
    <col min="32" max="32" width="3.375" style="3" hidden="1" customWidth="1"/>
    <col min="33" max="33" width="3.25390625" style="3" hidden="1" customWidth="1"/>
    <col min="34" max="34" width="4.625" style="3" customWidth="1"/>
    <col min="35" max="35" width="4.625" style="62" customWidth="1"/>
    <col min="36" max="16384" width="9.125" style="3" customWidth="1"/>
  </cols>
  <sheetData>
    <row r="1" spans="1:35" s="32" customFormat="1" ht="12.75" customHeight="1">
      <c r="A1" s="108" t="s">
        <v>5</v>
      </c>
      <c r="B1" s="30" t="s">
        <v>0</v>
      </c>
      <c r="C1" s="99">
        <v>1</v>
      </c>
      <c r="D1" s="100"/>
      <c r="E1" s="100"/>
      <c r="F1" s="101"/>
      <c r="G1" s="88">
        <v>2</v>
      </c>
      <c r="H1" s="89"/>
      <c r="I1" s="89"/>
      <c r="J1" s="90"/>
      <c r="K1" s="99">
        <v>3</v>
      </c>
      <c r="L1" s="100"/>
      <c r="M1" s="100"/>
      <c r="N1" s="101"/>
      <c r="O1" s="88">
        <v>4</v>
      </c>
      <c r="P1" s="89"/>
      <c r="Q1" s="89"/>
      <c r="R1" s="90"/>
      <c r="S1" s="99">
        <v>5</v>
      </c>
      <c r="T1" s="100"/>
      <c r="U1" s="100"/>
      <c r="V1" s="101"/>
      <c r="W1" s="88">
        <v>6</v>
      </c>
      <c r="X1" s="89"/>
      <c r="Y1" s="89"/>
      <c r="Z1" s="90"/>
      <c r="AA1" s="99">
        <v>7</v>
      </c>
      <c r="AB1" s="100"/>
      <c r="AC1" s="100"/>
      <c r="AD1" s="101"/>
      <c r="AE1" s="88">
        <v>8</v>
      </c>
      <c r="AF1" s="89"/>
      <c r="AG1" s="89"/>
      <c r="AH1" s="90"/>
      <c r="AI1" s="108" t="s">
        <v>51</v>
      </c>
    </row>
    <row r="2" spans="1:35" s="32" customFormat="1" ht="56.25" customHeight="1">
      <c r="A2" s="109"/>
      <c r="B2" s="56" t="s">
        <v>52</v>
      </c>
      <c r="C2" s="91" t="s">
        <v>53</v>
      </c>
      <c r="D2" s="92"/>
      <c r="E2" s="92"/>
      <c r="F2" s="93"/>
      <c r="G2" s="102" t="s">
        <v>54</v>
      </c>
      <c r="H2" s="103"/>
      <c r="I2" s="103"/>
      <c r="J2" s="104"/>
      <c r="K2" s="91" t="s">
        <v>55</v>
      </c>
      <c r="L2" s="92"/>
      <c r="M2" s="92"/>
      <c r="N2" s="93"/>
      <c r="O2" s="102" t="s">
        <v>56</v>
      </c>
      <c r="P2" s="103"/>
      <c r="Q2" s="103"/>
      <c r="R2" s="104"/>
      <c r="S2" s="91" t="s">
        <v>57</v>
      </c>
      <c r="T2" s="92"/>
      <c r="U2" s="92"/>
      <c r="V2" s="93"/>
      <c r="W2" s="91" t="s">
        <v>58</v>
      </c>
      <c r="X2" s="92"/>
      <c r="Y2" s="92"/>
      <c r="Z2" s="93"/>
      <c r="AA2" s="102" t="s">
        <v>59</v>
      </c>
      <c r="AB2" s="103"/>
      <c r="AC2" s="103"/>
      <c r="AD2" s="104"/>
      <c r="AE2" s="91" t="s">
        <v>60</v>
      </c>
      <c r="AF2" s="92"/>
      <c r="AG2" s="92"/>
      <c r="AH2" s="93"/>
      <c r="AI2" s="109"/>
    </row>
    <row r="3" spans="1:35" s="32" customFormat="1" ht="15.75" customHeight="1">
      <c r="A3" s="110"/>
      <c r="B3" s="54" t="s">
        <v>3</v>
      </c>
      <c r="C3" s="94"/>
      <c r="D3" s="95"/>
      <c r="E3" s="95"/>
      <c r="F3" s="96"/>
      <c r="G3" s="105"/>
      <c r="H3" s="106"/>
      <c r="I3" s="106"/>
      <c r="J3" s="107"/>
      <c r="K3" s="94"/>
      <c r="L3" s="95"/>
      <c r="M3" s="95"/>
      <c r="N3" s="96"/>
      <c r="O3" s="105"/>
      <c r="P3" s="106"/>
      <c r="Q3" s="106"/>
      <c r="R3" s="107"/>
      <c r="S3" s="94"/>
      <c r="T3" s="95"/>
      <c r="U3" s="95"/>
      <c r="V3" s="96"/>
      <c r="W3" s="94"/>
      <c r="X3" s="95"/>
      <c r="Y3" s="95"/>
      <c r="Z3" s="96"/>
      <c r="AA3" s="105"/>
      <c r="AB3" s="106"/>
      <c r="AC3" s="106"/>
      <c r="AD3" s="107"/>
      <c r="AE3" s="94"/>
      <c r="AF3" s="95"/>
      <c r="AG3" s="95"/>
      <c r="AH3" s="96"/>
      <c r="AI3" s="110"/>
    </row>
    <row r="4" spans="1:35" s="32" customFormat="1" ht="15.75" customHeight="1" hidden="1">
      <c r="A4" s="51"/>
      <c r="B4" s="97" t="s">
        <v>3</v>
      </c>
      <c r="C4" s="83" t="s">
        <v>123</v>
      </c>
      <c r="D4" s="16" t="s">
        <v>124</v>
      </c>
      <c r="E4" s="16" t="s">
        <v>125</v>
      </c>
      <c r="F4" s="16" t="s">
        <v>30</v>
      </c>
      <c r="G4" s="83" t="s">
        <v>123</v>
      </c>
      <c r="H4" s="16" t="s">
        <v>124</v>
      </c>
      <c r="I4" s="16" t="s">
        <v>125</v>
      </c>
      <c r="J4" s="16" t="s">
        <v>30</v>
      </c>
      <c r="K4" s="83" t="s">
        <v>123</v>
      </c>
      <c r="L4" s="16" t="s">
        <v>124</v>
      </c>
      <c r="M4" s="16" t="s">
        <v>125</v>
      </c>
      <c r="N4" s="16" t="s">
        <v>30</v>
      </c>
      <c r="O4" s="83" t="s">
        <v>123</v>
      </c>
      <c r="P4" s="16" t="s">
        <v>124</v>
      </c>
      <c r="Q4" s="16" t="s">
        <v>125</v>
      </c>
      <c r="R4" s="16" t="s">
        <v>30</v>
      </c>
      <c r="S4" s="83" t="s">
        <v>123</v>
      </c>
      <c r="T4" s="16" t="s">
        <v>124</v>
      </c>
      <c r="U4" s="16" t="s">
        <v>125</v>
      </c>
      <c r="V4" s="16" t="s">
        <v>30</v>
      </c>
      <c r="W4" s="83" t="s">
        <v>123</v>
      </c>
      <c r="X4" s="16" t="s">
        <v>124</v>
      </c>
      <c r="Y4" s="16" t="s">
        <v>125</v>
      </c>
      <c r="Z4" s="16" t="s">
        <v>30</v>
      </c>
      <c r="AA4" s="83" t="s">
        <v>123</v>
      </c>
      <c r="AB4" s="16" t="s">
        <v>124</v>
      </c>
      <c r="AC4" s="16" t="s">
        <v>125</v>
      </c>
      <c r="AD4" s="16" t="s">
        <v>30</v>
      </c>
      <c r="AE4" s="83" t="s">
        <v>123</v>
      </c>
      <c r="AF4" s="16" t="s">
        <v>124</v>
      </c>
      <c r="AG4" s="16" t="s">
        <v>125</v>
      </c>
      <c r="AH4" s="16" t="s">
        <v>30</v>
      </c>
      <c r="AI4" s="51"/>
    </row>
    <row r="5" spans="1:35" s="55" customFormat="1" ht="15.75" customHeight="1" hidden="1">
      <c r="A5" s="54"/>
      <c r="B5" s="98"/>
      <c r="C5" s="52">
        <v>25</v>
      </c>
      <c r="D5" s="52">
        <v>15</v>
      </c>
      <c r="E5" s="52">
        <v>0</v>
      </c>
      <c r="F5" s="52">
        <v>100</v>
      </c>
      <c r="G5" s="52">
        <v>10</v>
      </c>
      <c r="H5" s="52">
        <v>15</v>
      </c>
      <c r="I5" s="53">
        <v>0</v>
      </c>
      <c r="J5" s="53">
        <v>100</v>
      </c>
      <c r="K5" s="52">
        <v>15</v>
      </c>
      <c r="L5" s="52">
        <v>15</v>
      </c>
      <c r="M5" s="52">
        <v>0</v>
      </c>
      <c r="N5" s="52">
        <v>100</v>
      </c>
      <c r="O5" s="53">
        <v>16</v>
      </c>
      <c r="P5" s="53">
        <v>15</v>
      </c>
      <c r="Q5" s="53">
        <v>0</v>
      </c>
      <c r="R5" s="53">
        <v>100</v>
      </c>
      <c r="S5" s="52">
        <v>14</v>
      </c>
      <c r="T5" s="52">
        <v>15</v>
      </c>
      <c r="U5" s="52">
        <v>0</v>
      </c>
      <c r="V5" s="52">
        <v>100</v>
      </c>
      <c r="W5" s="52">
        <v>18</v>
      </c>
      <c r="X5" s="52">
        <v>15</v>
      </c>
      <c r="Y5" s="52">
        <v>0</v>
      </c>
      <c r="Z5" s="52">
        <v>100</v>
      </c>
      <c r="AA5" s="53">
        <v>21</v>
      </c>
      <c r="AB5" s="53">
        <v>15</v>
      </c>
      <c r="AC5" s="53">
        <v>0</v>
      </c>
      <c r="AD5" s="53">
        <v>100</v>
      </c>
      <c r="AE5" s="52">
        <v>13</v>
      </c>
      <c r="AF5" s="52">
        <v>15</v>
      </c>
      <c r="AG5" s="52">
        <v>0</v>
      </c>
      <c r="AH5" s="52">
        <v>100</v>
      </c>
      <c r="AI5" s="54"/>
    </row>
    <row r="6" spans="1:35" s="36" customFormat="1" ht="15" customHeight="1">
      <c r="A6" s="16">
        <v>1</v>
      </c>
      <c r="B6" s="2" t="s">
        <v>27</v>
      </c>
      <c r="C6" s="57">
        <v>25</v>
      </c>
      <c r="D6" s="2">
        <v>13</v>
      </c>
      <c r="E6" s="2">
        <v>30</v>
      </c>
      <c r="F6" s="2">
        <f aca="true" t="shared" si="0" ref="F6:F16">C6/$C$5*$F$5+($D$5*60+$E$5-D6*60-E6)/($D$5*60+$E$5)*$F$5</f>
        <v>110</v>
      </c>
      <c r="G6" s="57">
        <v>10</v>
      </c>
      <c r="H6" s="2">
        <v>9</v>
      </c>
      <c r="I6" s="35">
        <v>30</v>
      </c>
      <c r="J6" s="2">
        <f aca="true" t="shared" si="1" ref="J6:J17">G6/$G$5*$J$5+($H$5*60+$I$5-H6*60-I6)/($H$5*60+$I$5)*$J$5</f>
        <v>136.66666666666666</v>
      </c>
      <c r="K6" s="57">
        <v>15</v>
      </c>
      <c r="L6" s="2">
        <v>12</v>
      </c>
      <c r="M6" s="2">
        <v>0</v>
      </c>
      <c r="N6" s="2">
        <f>K6/$K$5*$N$5+($L$5*60+$M$5-L6*60-M6)/($L$5*60+$M$5)*$N$5</f>
        <v>120</v>
      </c>
      <c r="O6" s="61">
        <v>16</v>
      </c>
      <c r="P6" s="35">
        <v>14</v>
      </c>
      <c r="Q6" s="35">
        <v>30</v>
      </c>
      <c r="R6" s="2">
        <f aca="true" t="shared" si="2" ref="R6:R17">O6/$O$5*$R$5+($P$5*60+$Q$5-P6*60-Q6)/($P$5*60+$Q$5)*$R$5</f>
        <v>103.33333333333333</v>
      </c>
      <c r="S6" s="57">
        <v>14</v>
      </c>
      <c r="T6" s="2">
        <v>10</v>
      </c>
      <c r="U6" s="2">
        <v>35</v>
      </c>
      <c r="V6" s="2">
        <f aca="true" t="shared" si="3" ref="V6:V12">S6/$S$5*$V$5+($T$5*60+$U$5-T6*60-U6)/($T$5*60+$U$5)*$V$5</f>
        <v>129.44444444444446</v>
      </c>
      <c r="W6" s="61">
        <v>18</v>
      </c>
      <c r="X6" s="35">
        <v>12</v>
      </c>
      <c r="Y6" s="35">
        <v>10</v>
      </c>
      <c r="Z6" s="2">
        <f aca="true" t="shared" si="4" ref="Z6:Z12">W6/$W$5*$Z$5+($X$5*60+$Y$5-X6*60-Y6)/($X$5*60+$Y$5)*$Z$5</f>
        <v>118.88888888888889</v>
      </c>
      <c r="AA6" s="57"/>
      <c r="AB6" s="2"/>
      <c r="AC6" s="2"/>
      <c r="AD6" s="2"/>
      <c r="AE6" s="57"/>
      <c r="AF6" s="2"/>
      <c r="AG6" s="2"/>
      <c r="AH6" s="2"/>
      <c r="AI6" s="16">
        <f>F6+J6+N6+R6+V6+Z6+AD6+AH6</f>
        <v>718.3333333333333</v>
      </c>
    </row>
    <row r="7" spans="1:35" s="36" customFormat="1" ht="15" customHeight="1">
      <c r="A7" s="16">
        <v>2</v>
      </c>
      <c r="B7" s="2" t="s">
        <v>11</v>
      </c>
      <c r="C7" s="57">
        <v>22</v>
      </c>
      <c r="D7" s="2">
        <v>15</v>
      </c>
      <c r="E7" s="2"/>
      <c r="F7" s="58">
        <f t="shared" si="0"/>
        <v>88</v>
      </c>
      <c r="G7" s="61">
        <v>10</v>
      </c>
      <c r="H7" s="59">
        <v>9</v>
      </c>
      <c r="I7" s="59">
        <v>43</v>
      </c>
      <c r="J7" s="58">
        <f t="shared" si="1"/>
        <v>135.22222222222223</v>
      </c>
      <c r="K7" s="57">
        <v>14.5</v>
      </c>
      <c r="L7" s="58">
        <v>15</v>
      </c>
      <c r="M7" s="58"/>
      <c r="N7" s="58">
        <f>K7/$K$5*$N$5+($L$5*60+$M$5-L7*60-M7)/($L$5*60+$M$5)*$N$5</f>
        <v>96.66666666666667</v>
      </c>
      <c r="O7" s="61">
        <v>16</v>
      </c>
      <c r="P7" s="59">
        <v>13</v>
      </c>
      <c r="Q7" s="59">
        <v>10</v>
      </c>
      <c r="R7" s="58">
        <f t="shared" si="2"/>
        <v>112.22222222222223</v>
      </c>
      <c r="S7" s="57">
        <v>14</v>
      </c>
      <c r="T7" s="58">
        <v>14</v>
      </c>
      <c r="U7" s="58">
        <v>0</v>
      </c>
      <c r="V7" s="58">
        <f t="shared" si="3"/>
        <v>106.66666666666667</v>
      </c>
      <c r="W7" s="61">
        <v>18</v>
      </c>
      <c r="X7" s="59">
        <v>11</v>
      </c>
      <c r="Y7" s="59">
        <v>49</v>
      </c>
      <c r="Z7" s="58">
        <f t="shared" si="4"/>
        <v>121.22222222222223</v>
      </c>
      <c r="AA7" s="57"/>
      <c r="AB7" s="58"/>
      <c r="AC7" s="58"/>
      <c r="AD7" s="58"/>
      <c r="AE7" s="57">
        <v>9</v>
      </c>
      <c r="AF7" s="58">
        <v>15</v>
      </c>
      <c r="AG7" s="58"/>
      <c r="AH7" s="60">
        <f aca="true" t="shared" si="5" ref="AH7:AH12">AE7/$AE$5*$AH$5+($AF$5*60+$AG$5-AF7*60-AG7)/($AF$5*60+$AG$5)*$AH$5</f>
        <v>69.23076923076923</v>
      </c>
      <c r="AI7" s="63">
        <f>F7+J7+N7+R7+V7+Z7+AD7</f>
        <v>660</v>
      </c>
    </row>
    <row r="8" spans="1:35" s="36" customFormat="1" ht="15" customHeight="1">
      <c r="A8" s="16">
        <v>3</v>
      </c>
      <c r="B8" s="2" t="s">
        <v>12</v>
      </c>
      <c r="C8" s="57">
        <v>25</v>
      </c>
      <c r="D8" s="2">
        <v>12</v>
      </c>
      <c r="E8" s="2">
        <v>30</v>
      </c>
      <c r="F8" s="58">
        <f t="shared" si="0"/>
        <v>116.66666666666666</v>
      </c>
      <c r="G8" s="57">
        <v>10</v>
      </c>
      <c r="H8" s="58">
        <v>12</v>
      </c>
      <c r="I8" s="59">
        <v>4</v>
      </c>
      <c r="J8" s="58">
        <f t="shared" si="1"/>
        <v>119.55555555555556</v>
      </c>
      <c r="K8" s="57"/>
      <c r="L8" s="58"/>
      <c r="M8" s="58"/>
      <c r="N8" s="58"/>
      <c r="O8" s="61">
        <v>16</v>
      </c>
      <c r="P8" s="59">
        <v>14</v>
      </c>
      <c r="Q8" s="59">
        <v>10</v>
      </c>
      <c r="R8" s="58">
        <f t="shared" si="2"/>
        <v>105.55555555555556</v>
      </c>
      <c r="S8" s="57">
        <v>12</v>
      </c>
      <c r="T8" s="58">
        <v>15</v>
      </c>
      <c r="U8" s="58"/>
      <c r="V8" s="58">
        <f t="shared" si="3"/>
        <v>85.71428571428571</v>
      </c>
      <c r="W8" s="61">
        <v>18</v>
      </c>
      <c r="X8" s="59">
        <v>12</v>
      </c>
      <c r="Y8" s="59">
        <v>59</v>
      </c>
      <c r="Z8" s="58">
        <f t="shared" si="4"/>
        <v>113.44444444444444</v>
      </c>
      <c r="AA8" s="57"/>
      <c r="AB8" s="58"/>
      <c r="AC8" s="58"/>
      <c r="AD8" s="58"/>
      <c r="AE8" s="57">
        <v>13</v>
      </c>
      <c r="AF8" s="58">
        <v>14</v>
      </c>
      <c r="AG8" s="58">
        <v>30</v>
      </c>
      <c r="AH8" s="58">
        <f t="shared" si="5"/>
        <v>103.33333333333333</v>
      </c>
      <c r="AI8" s="63">
        <f>F8+J8+N8+R8+V8+Z8+AD8+AH8</f>
        <v>644.2698412698413</v>
      </c>
    </row>
    <row r="9" spans="1:35" s="36" customFormat="1" ht="15" customHeight="1">
      <c r="A9" s="16">
        <v>4</v>
      </c>
      <c r="B9" s="2" t="s">
        <v>20</v>
      </c>
      <c r="C9" s="57">
        <v>23</v>
      </c>
      <c r="D9" s="2">
        <v>15</v>
      </c>
      <c r="E9" s="2"/>
      <c r="F9" s="58">
        <f t="shared" si="0"/>
        <v>92</v>
      </c>
      <c r="G9" s="61">
        <v>10</v>
      </c>
      <c r="H9" s="59">
        <v>13</v>
      </c>
      <c r="I9" s="59">
        <v>11</v>
      </c>
      <c r="J9" s="58">
        <f t="shared" si="1"/>
        <v>112.11111111111111</v>
      </c>
      <c r="K9" s="57">
        <v>11</v>
      </c>
      <c r="L9" s="58">
        <v>15</v>
      </c>
      <c r="M9" s="58"/>
      <c r="N9" s="60">
        <f>K9/$K$5*$N$5+($L$5*60+$M$5-L9*60-M9)/($L$5*60+$M$5)*$N$5</f>
        <v>73.33333333333333</v>
      </c>
      <c r="O9" s="61">
        <v>16</v>
      </c>
      <c r="P9" s="59">
        <v>13</v>
      </c>
      <c r="Q9" s="59">
        <v>20</v>
      </c>
      <c r="R9" s="58">
        <f t="shared" si="2"/>
        <v>111.11111111111111</v>
      </c>
      <c r="S9" s="57">
        <v>14</v>
      </c>
      <c r="T9" s="58">
        <v>14</v>
      </c>
      <c r="U9" s="58">
        <v>40</v>
      </c>
      <c r="V9" s="58">
        <f t="shared" si="3"/>
        <v>102.22222222222223</v>
      </c>
      <c r="W9" s="61">
        <v>18</v>
      </c>
      <c r="X9" s="59">
        <v>14</v>
      </c>
      <c r="Y9" s="59">
        <v>17</v>
      </c>
      <c r="Z9" s="58">
        <f t="shared" si="4"/>
        <v>104.77777777777777</v>
      </c>
      <c r="AA9" s="57">
        <v>15</v>
      </c>
      <c r="AB9" s="58">
        <v>15</v>
      </c>
      <c r="AC9" s="58"/>
      <c r="AD9" s="60">
        <f>AA9/$AA$5*$AD$5+($AB$5*60+$AC$5-AB9*60-AC9)/($AB$5*60+$AC$5)*$AD$5</f>
        <v>71.42857142857143</v>
      </c>
      <c r="AE9" s="57">
        <v>13</v>
      </c>
      <c r="AF9" s="58">
        <v>14</v>
      </c>
      <c r="AG9" s="58">
        <v>20</v>
      </c>
      <c r="AH9" s="58">
        <f t="shared" si="5"/>
        <v>104.44444444444444</v>
      </c>
      <c r="AI9" s="63">
        <f>F9+J9+R9+V9+Z9+AH9</f>
        <v>626.6666666666666</v>
      </c>
    </row>
    <row r="10" spans="1:35" s="36" customFormat="1" ht="15" customHeight="1">
      <c r="A10" s="16">
        <v>5</v>
      </c>
      <c r="B10" s="2" t="s">
        <v>6</v>
      </c>
      <c r="C10" s="57">
        <v>24</v>
      </c>
      <c r="D10" s="2">
        <v>15</v>
      </c>
      <c r="E10" s="2"/>
      <c r="F10" s="58">
        <f t="shared" si="0"/>
        <v>96</v>
      </c>
      <c r="G10" s="57">
        <v>10</v>
      </c>
      <c r="H10" s="58">
        <v>14</v>
      </c>
      <c r="I10" s="59">
        <v>4</v>
      </c>
      <c r="J10" s="58">
        <f t="shared" si="1"/>
        <v>106.22222222222223</v>
      </c>
      <c r="K10" s="57">
        <v>10.5</v>
      </c>
      <c r="L10" s="58">
        <v>15</v>
      </c>
      <c r="M10" s="58"/>
      <c r="N10" s="58">
        <f>K10/$K$5*$N$5+($L$5*60+$M$5-L10*60-M10)/($L$5*60+$M$5)*$N$5</f>
        <v>70</v>
      </c>
      <c r="O10" s="61">
        <v>16</v>
      </c>
      <c r="P10" s="59">
        <v>12</v>
      </c>
      <c r="Q10" s="59">
        <v>50</v>
      </c>
      <c r="R10" s="58">
        <f t="shared" si="2"/>
        <v>114.44444444444444</v>
      </c>
      <c r="S10" s="57">
        <v>10</v>
      </c>
      <c r="T10" s="58">
        <v>15</v>
      </c>
      <c r="U10" s="58"/>
      <c r="V10" s="58">
        <f t="shared" si="3"/>
        <v>71.42857142857143</v>
      </c>
      <c r="W10" s="61">
        <v>11</v>
      </c>
      <c r="X10" s="59">
        <v>15</v>
      </c>
      <c r="Y10" s="59"/>
      <c r="Z10" s="60">
        <f t="shared" si="4"/>
        <v>61.111111111111114</v>
      </c>
      <c r="AA10" s="57">
        <v>14.5</v>
      </c>
      <c r="AB10" s="58">
        <v>15</v>
      </c>
      <c r="AC10" s="58"/>
      <c r="AD10" s="60">
        <f>AA10/$AA$5*$AD$5+($AB$5*60+$AC$5-AB10*60-AC10)/($AB$5*60+$AC$5)*$AD$5</f>
        <v>69.04761904761905</v>
      </c>
      <c r="AE10" s="57">
        <v>11</v>
      </c>
      <c r="AF10" s="58">
        <v>15</v>
      </c>
      <c r="AG10" s="58"/>
      <c r="AH10" s="58">
        <f t="shared" si="5"/>
        <v>84.61538461538461</v>
      </c>
      <c r="AI10" s="63">
        <f>F10+J10+N10+R10+V10+AH10</f>
        <v>542.7106227106227</v>
      </c>
    </row>
    <row r="11" spans="1:35" s="36" customFormat="1" ht="15" customHeight="1">
      <c r="A11" s="16">
        <v>6</v>
      </c>
      <c r="B11" s="2" t="s">
        <v>21</v>
      </c>
      <c r="C11" s="57">
        <v>22</v>
      </c>
      <c r="D11" s="2">
        <v>15</v>
      </c>
      <c r="E11" s="2"/>
      <c r="F11" s="58">
        <f t="shared" si="0"/>
        <v>88</v>
      </c>
      <c r="G11" s="61">
        <v>10</v>
      </c>
      <c r="H11" s="59">
        <v>14</v>
      </c>
      <c r="I11" s="59">
        <v>16</v>
      </c>
      <c r="J11" s="58">
        <f t="shared" si="1"/>
        <v>104.88888888888889</v>
      </c>
      <c r="K11" s="57">
        <v>10.5</v>
      </c>
      <c r="L11" s="58">
        <v>15</v>
      </c>
      <c r="M11" s="58"/>
      <c r="N11" s="58">
        <f>K11/$K$5*$N$5+($L$5*60+$M$5-L11*60-M11)/($L$5*60+$M$5)*$N$5</f>
        <v>70</v>
      </c>
      <c r="O11" s="61">
        <v>13.5</v>
      </c>
      <c r="P11" s="59">
        <v>15</v>
      </c>
      <c r="Q11" s="59"/>
      <c r="R11" s="58">
        <f t="shared" si="2"/>
        <v>84.375</v>
      </c>
      <c r="S11" s="57">
        <v>8</v>
      </c>
      <c r="T11" s="58">
        <v>15</v>
      </c>
      <c r="U11" s="58"/>
      <c r="V11" s="60">
        <f t="shared" si="3"/>
        <v>57.14285714285714</v>
      </c>
      <c r="W11" s="61">
        <v>15</v>
      </c>
      <c r="X11" s="59">
        <v>15</v>
      </c>
      <c r="Y11" s="59"/>
      <c r="Z11" s="58">
        <f t="shared" si="4"/>
        <v>83.33333333333334</v>
      </c>
      <c r="AA11" s="57">
        <v>13</v>
      </c>
      <c r="AB11" s="58">
        <v>15</v>
      </c>
      <c r="AC11" s="58"/>
      <c r="AD11" s="60">
        <f>AA11/$AA$5*$AD$5+($AB$5*60+$AC$5-AB11*60-AC11)/($AB$5*60+$AC$5)*$AD$5</f>
        <v>61.904761904761905</v>
      </c>
      <c r="AE11" s="57">
        <v>9</v>
      </c>
      <c r="AF11" s="58">
        <v>15</v>
      </c>
      <c r="AG11" s="58"/>
      <c r="AH11" s="59">
        <f t="shared" si="5"/>
        <v>69.23076923076923</v>
      </c>
      <c r="AI11" s="63">
        <f>F11+J11+N11+R11+Z11+AH11</f>
        <v>499.8279914529915</v>
      </c>
    </row>
    <row r="12" spans="1:35" s="36" customFormat="1" ht="15" customHeight="1">
      <c r="A12" s="16">
        <v>7</v>
      </c>
      <c r="B12" s="2" t="s">
        <v>7</v>
      </c>
      <c r="C12" s="57">
        <v>20</v>
      </c>
      <c r="D12" s="2">
        <v>15</v>
      </c>
      <c r="E12" s="2"/>
      <c r="F12" s="58">
        <f t="shared" si="0"/>
        <v>80</v>
      </c>
      <c r="G12" s="57">
        <v>8.5</v>
      </c>
      <c r="H12" s="58">
        <v>15</v>
      </c>
      <c r="I12" s="59"/>
      <c r="J12" s="58">
        <f t="shared" si="1"/>
        <v>85</v>
      </c>
      <c r="K12" s="57"/>
      <c r="L12" s="58"/>
      <c r="M12" s="58"/>
      <c r="N12" s="58"/>
      <c r="O12" s="61">
        <v>13.5</v>
      </c>
      <c r="P12" s="59">
        <v>15</v>
      </c>
      <c r="Q12" s="59"/>
      <c r="R12" s="58">
        <f t="shared" si="2"/>
        <v>84.375</v>
      </c>
      <c r="S12" s="57">
        <v>6</v>
      </c>
      <c r="T12" s="58">
        <v>15</v>
      </c>
      <c r="U12" s="58"/>
      <c r="V12" s="60">
        <f t="shared" si="3"/>
        <v>42.857142857142854</v>
      </c>
      <c r="W12" s="61">
        <v>14</v>
      </c>
      <c r="X12" s="59">
        <v>15</v>
      </c>
      <c r="Y12" s="59"/>
      <c r="Z12" s="58">
        <f t="shared" si="4"/>
        <v>77.77777777777779</v>
      </c>
      <c r="AA12" s="57">
        <v>14</v>
      </c>
      <c r="AB12" s="58">
        <v>15</v>
      </c>
      <c r="AC12" s="58"/>
      <c r="AD12" s="58">
        <f>AA12/$AA$5*$AD$5+($AB$5*60+$AC$5-AB12*60-AC12)/($AB$5*60+$AC$5)*$AD$5</f>
        <v>66.66666666666666</v>
      </c>
      <c r="AE12" s="57">
        <v>10</v>
      </c>
      <c r="AF12" s="58">
        <v>15</v>
      </c>
      <c r="AG12" s="58"/>
      <c r="AH12" s="58">
        <f t="shared" si="5"/>
        <v>76.92307692307693</v>
      </c>
      <c r="AI12" s="63">
        <f>F12+J12+N12+R12+Z12+AD12+AH12</f>
        <v>470.74252136752136</v>
      </c>
    </row>
    <row r="13" spans="1:35" s="36" customFormat="1" ht="15" customHeight="1">
      <c r="A13" s="16">
        <v>8</v>
      </c>
      <c r="B13" s="2" t="s">
        <v>61</v>
      </c>
      <c r="C13" s="57">
        <v>25</v>
      </c>
      <c r="D13" s="2">
        <v>14</v>
      </c>
      <c r="E13" s="2">
        <v>0</v>
      </c>
      <c r="F13" s="58">
        <f t="shared" si="0"/>
        <v>106.66666666666667</v>
      </c>
      <c r="G13" s="57">
        <v>10</v>
      </c>
      <c r="H13" s="58">
        <v>11</v>
      </c>
      <c r="I13" s="59">
        <v>35</v>
      </c>
      <c r="J13" s="58">
        <f t="shared" si="1"/>
        <v>122.77777777777777</v>
      </c>
      <c r="K13" s="57">
        <v>12</v>
      </c>
      <c r="L13" s="58">
        <v>15</v>
      </c>
      <c r="M13" s="58"/>
      <c r="N13" s="58">
        <f>K13/$K$5*$N$5+($L$5*60+$M$5-L13*60-M13)/($L$5*60+$M$5)*$N$5</f>
        <v>80</v>
      </c>
      <c r="O13" s="61">
        <v>16</v>
      </c>
      <c r="P13" s="59">
        <v>13</v>
      </c>
      <c r="Q13" s="59">
        <v>0</v>
      </c>
      <c r="R13" s="58">
        <f t="shared" si="2"/>
        <v>113.33333333333333</v>
      </c>
      <c r="S13" s="57"/>
      <c r="T13" s="58"/>
      <c r="U13" s="58"/>
      <c r="V13" s="58"/>
      <c r="W13" s="61"/>
      <c r="X13" s="59"/>
      <c r="Y13" s="59"/>
      <c r="Z13" s="58"/>
      <c r="AA13" s="57">
        <v>8</v>
      </c>
      <c r="AB13" s="58">
        <v>15</v>
      </c>
      <c r="AC13" s="58"/>
      <c r="AD13" s="58">
        <f>AA13/$AA$5*$AD$5+($AB$5*60+$AC$5-AB13*60-AC13)/($AB$5*60+$AC$5)*$AD$5</f>
        <v>38.095238095238095</v>
      </c>
      <c r="AE13" s="57"/>
      <c r="AF13" s="58"/>
      <c r="AG13" s="58"/>
      <c r="AH13" s="58"/>
      <c r="AI13" s="63">
        <f>F13+J13+N13+R13+V13+Z13+AD13+AH13</f>
        <v>460.87301587301585</v>
      </c>
    </row>
    <row r="14" spans="1:35" s="36" customFormat="1" ht="15" customHeight="1">
      <c r="A14" s="16">
        <v>9</v>
      </c>
      <c r="B14" s="2" t="s">
        <v>62</v>
      </c>
      <c r="C14" s="57">
        <v>22.5</v>
      </c>
      <c r="D14" s="2">
        <v>15</v>
      </c>
      <c r="E14" s="2"/>
      <c r="F14" s="58">
        <f t="shared" si="0"/>
        <v>90</v>
      </c>
      <c r="G14" s="57">
        <v>8</v>
      </c>
      <c r="H14" s="58">
        <v>15</v>
      </c>
      <c r="I14" s="59"/>
      <c r="J14" s="58">
        <f t="shared" si="1"/>
        <v>80</v>
      </c>
      <c r="K14" s="57">
        <v>8</v>
      </c>
      <c r="L14" s="58">
        <v>15</v>
      </c>
      <c r="M14" s="58"/>
      <c r="N14" s="58">
        <f>K14/$K$5*$N$5+($L$5*60+$M$5-L14*60-M14)/($L$5*60+$M$5)*$N$5</f>
        <v>53.333333333333336</v>
      </c>
      <c r="O14" s="61">
        <v>12</v>
      </c>
      <c r="P14" s="59">
        <v>15</v>
      </c>
      <c r="Q14" s="59"/>
      <c r="R14" s="58">
        <f t="shared" si="2"/>
        <v>75</v>
      </c>
      <c r="S14" s="57"/>
      <c r="T14" s="58"/>
      <c r="U14" s="58"/>
      <c r="V14" s="58"/>
      <c r="W14" s="61">
        <v>13</v>
      </c>
      <c r="X14" s="59">
        <v>15</v>
      </c>
      <c r="Y14" s="59"/>
      <c r="Z14" s="58">
        <f>W14/$W$5*$Z$5+($X$5*60+$Y$5-X14*60-Y14)/($X$5*60+$Y$5)*$Z$5</f>
        <v>72.22222222222221</v>
      </c>
      <c r="AA14" s="57"/>
      <c r="AB14" s="58"/>
      <c r="AC14" s="58"/>
      <c r="AD14" s="58"/>
      <c r="AE14" s="57">
        <v>9</v>
      </c>
      <c r="AF14" s="58">
        <v>15</v>
      </c>
      <c r="AG14" s="58"/>
      <c r="AH14" s="58">
        <f>AE14/$AE$5*$AH$5+($AF$5*60+$AG$5-AF14*60-AG14)/($AF$5*60+$AG$5)*$AH$5</f>
        <v>69.23076923076923</v>
      </c>
      <c r="AI14" s="63">
        <f>F14+J14+N14+R14+V14+Z14+AD14+AH14</f>
        <v>439.7863247863248</v>
      </c>
    </row>
    <row r="15" spans="1:35" s="36" customFormat="1" ht="15" customHeight="1">
      <c r="A15" s="16">
        <v>10</v>
      </c>
      <c r="B15" s="2" t="s">
        <v>14</v>
      </c>
      <c r="C15" s="57">
        <v>17</v>
      </c>
      <c r="D15" s="2">
        <v>15</v>
      </c>
      <c r="E15" s="2"/>
      <c r="F15" s="58">
        <f t="shared" si="0"/>
        <v>68</v>
      </c>
      <c r="G15" s="57">
        <v>8.5</v>
      </c>
      <c r="H15" s="58">
        <v>15</v>
      </c>
      <c r="I15" s="59"/>
      <c r="J15" s="58">
        <f t="shared" si="1"/>
        <v>85</v>
      </c>
      <c r="K15" s="57">
        <v>6</v>
      </c>
      <c r="L15" s="58">
        <v>15</v>
      </c>
      <c r="M15" s="58"/>
      <c r="N15" s="58">
        <f>K15/$K$5*$N$5+($L$5*60+$M$5-L15*60-M15)/($L$5*60+$M$5)*$N$5</f>
        <v>40</v>
      </c>
      <c r="O15" s="61">
        <v>12</v>
      </c>
      <c r="P15" s="59">
        <v>15</v>
      </c>
      <c r="Q15" s="59"/>
      <c r="R15" s="58">
        <f t="shared" si="2"/>
        <v>75</v>
      </c>
      <c r="S15" s="57"/>
      <c r="T15" s="58"/>
      <c r="U15" s="58"/>
      <c r="V15" s="59"/>
      <c r="W15" s="61"/>
      <c r="X15" s="59"/>
      <c r="Y15" s="59"/>
      <c r="Z15" s="58"/>
      <c r="AA15" s="57">
        <v>12</v>
      </c>
      <c r="AB15" s="58">
        <v>15</v>
      </c>
      <c r="AC15" s="58"/>
      <c r="AD15" s="58">
        <f>AA15/$AA$5*$AD$5+($AB$5*60+$AC$5-AB15*60-AC15)/($AB$5*60+$AC$5)*$AD$5</f>
        <v>57.14285714285714</v>
      </c>
      <c r="AE15" s="57"/>
      <c r="AF15" s="58"/>
      <c r="AG15" s="58"/>
      <c r="AH15" s="58"/>
      <c r="AI15" s="63">
        <f>F15+J15+N15+R15+V15+Z15+AD15+AH15</f>
        <v>325.1428571428571</v>
      </c>
    </row>
    <row r="16" spans="1:35" s="36" customFormat="1" ht="15" customHeight="1">
      <c r="A16" s="16">
        <v>11</v>
      </c>
      <c r="B16" s="2" t="s">
        <v>18</v>
      </c>
      <c r="C16" s="57">
        <v>13.5</v>
      </c>
      <c r="D16" s="2">
        <v>15</v>
      </c>
      <c r="E16" s="2"/>
      <c r="F16" s="58">
        <f t="shared" si="0"/>
        <v>54</v>
      </c>
      <c r="G16" s="61">
        <v>3.5</v>
      </c>
      <c r="H16" s="59">
        <v>15</v>
      </c>
      <c r="I16" s="59"/>
      <c r="J16" s="58">
        <f t="shared" si="1"/>
        <v>35</v>
      </c>
      <c r="K16" s="57">
        <v>7</v>
      </c>
      <c r="L16" s="58">
        <v>15</v>
      </c>
      <c r="M16" s="58"/>
      <c r="N16" s="58">
        <f>K16/$K$5*$N$5+($L$5*60+$M$5-L16*60-M16)/($L$5*60+$M$5)*$N$5</f>
        <v>46.666666666666664</v>
      </c>
      <c r="O16" s="61">
        <v>8.5</v>
      </c>
      <c r="P16" s="59">
        <v>15</v>
      </c>
      <c r="Q16" s="59"/>
      <c r="R16" s="58">
        <f t="shared" si="2"/>
        <v>53.125</v>
      </c>
      <c r="S16" s="57">
        <v>3</v>
      </c>
      <c r="T16" s="58">
        <v>15</v>
      </c>
      <c r="U16" s="58"/>
      <c r="V16" s="60">
        <f>S16/$S$5*$V$5+($T$5*60+$U$5-T16*60-U16)/($T$5*60+$U$5)*$V$5</f>
        <v>21.428571428571427</v>
      </c>
      <c r="W16" s="61">
        <v>9</v>
      </c>
      <c r="X16" s="59">
        <v>15</v>
      </c>
      <c r="Y16" s="59"/>
      <c r="Z16" s="58">
        <f>W16/$W$5*$Z$5+($X$5*60+$Y$5-X16*60-Y16)/($X$5*60+$Y$5)*$Z$5</f>
        <v>50</v>
      </c>
      <c r="AA16" s="57"/>
      <c r="AB16" s="58"/>
      <c r="AC16" s="58"/>
      <c r="AD16" s="58"/>
      <c r="AE16" s="57">
        <v>6</v>
      </c>
      <c r="AF16" s="58">
        <v>15</v>
      </c>
      <c r="AG16" s="58"/>
      <c r="AH16" s="58">
        <f>AE16/$AE$5*$AH$5+($AF$5*60+$AG$5-AF16*60-AG16)/($AF$5*60+$AG$5)*$AH$5</f>
        <v>46.15384615384615</v>
      </c>
      <c r="AI16" s="63">
        <f>F16+J16+N16+R16+Z16+AD16+AH16</f>
        <v>284.9455128205128</v>
      </c>
    </row>
    <row r="17" spans="1:35" s="36" customFormat="1" ht="15" customHeight="1">
      <c r="A17" s="16">
        <v>12</v>
      </c>
      <c r="B17" s="2" t="s">
        <v>16</v>
      </c>
      <c r="C17" s="57"/>
      <c r="D17" s="2"/>
      <c r="E17" s="2"/>
      <c r="F17" s="58"/>
      <c r="G17" s="57">
        <v>0.8</v>
      </c>
      <c r="H17" s="58">
        <v>15</v>
      </c>
      <c r="I17" s="59"/>
      <c r="J17" s="58">
        <f t="shared" si="1"/>
        <v>8</v>
      </c>
      <c r="K17" s="57"/>
      <c r="L17" s="58"/>
      <c r="M17" s="58"/>
      <c r="N17" s="58"/>
      <c r="O17" s="61">
        <v>5.5</v>
      </c>
      <c r="P17" s="59">
        <v>15</v>
      </c>
      <c r="Q17" s="59"/>
      <c r="R17" s="58">
        <f t="shared" si="2"/>
        <v>34.375</v>
      </c>
      <c r="S17" s="57">
        <v>2</v>
      </c>
      <c r="T17" s="58">
        <v>15</v>
      </c>
      <c r="U17" s="58"/>
      <c r="V17" s="58">
        <f>S17/$S$5*$V$5+($T$5*60+$U$5-T17*60-U17)/($T$5*60+$U$5)*$V$5</f>
        <v>14.285714285714285</v>
      </c>
      <c r="W17" s="61">
        <v>7.5</v>
      </c>
      <c r="X17" s="59">
        <v>15</v>
      </c>
      <c r="Y17" s="59"/>
      <c r="Z17" s="58">
        <f>W17/$W$5*$Z$5+($X$5*60+$Y$5-X17*60-Y17)/($X$5*60+$Y$5)*$Z$5</f>
        <v>41.66666666666667</v>
      </c>
      <c r="AA17" s="57">
        <v>7</v>
      </c>
      <c r="AB17" s="58">
        <v>15</v>
      </c>
      <c r="AC17" s="58"/>
      <c r="AD17" s="58">
        <f>AA17/$AA$5*$AD$5+($AB$5*60+$AC$5-AB17*60-AC17)/($AB$5*60+$AC$5)*$AD$5</f>
        <v>33.33333333333333</v>
      </c>
      <c r="AE17" s="57">
        <v>6</v>
      </c>
      <c r="AF17" s="58">
        <v>15</v>
      </c>
      <c r="AG17" s="58"/>
      <c r="AH17" s="58">
        <f>AE17/$AE$5*$AH$5+($AF$5*60+$AG$5-AF17*60-AG17)/($AF$5*60+$AG$5)*$AH$5</f>
        <v>46.15384615384615</v>
      </c>
      <c r="AI17" s="63">
        <f aca="true" t="shared" si="6" ref="AI17:AI22">F17+J17+N17+R17+V17+Z17+AD17+AH17</f>
        <v>177.81456043956044</v>
      </c>
    </row>
    <row r="18" spans="1:35" s="36" customFormat="1" ht="15" customHeight="1">
      <c r="A18" s="16">
        <v>13</v>
      </c>
      <c r="B18" s="2" t="s">
        <v>23</v>
      </c>
      <c r="C18" s="57">
        <v>12</v>
      </c>
      <c r="D18" s="2">
        <v>15</v>
      </c>
      <c r="E18" s="2"/>
      <c r="F18" s="58">
        <f>C18/$C$5*$F$5+($D$5*60+$E$5-D18*60-E18)/($D$5*60+$E$5)*$F$5</f>
        <v>48</v>
      </c>
      <c r="G18" s="57"/>
      <c r="H18" s="58"/>
      <c r="I18" s="59"/>
      <c r="J18" s="59"/>
      <c r="K18" s="57">
        <v>7</v>
      </c>
      <c r="L18" s="58">
        <v>15</v>
      </c>
      <c r="M18" s="58"/>
      <c r="N18" s="58">
        <f>K18/$K$5*$N$5+($L$5*60+$M$5-L18*60-M18)/($L$5*60+$M$5)*$N$5</f>
        <v>46.666666666666664</v>
      </c>
      <c r="O18" s="61"/>
      <c r="P18" s="59"/>
      <c r="Q18" s="59"/>
      <c r="R18" s="58"/>
      <c r="S18" s="57"/>
      <c r="T18" s="58"/>
      <c r="U18" s="58"/>
      <c r="V18" s="59"/>
      <c r="W18" s="61">
        <v>8.5</v>
      </c>
      <c r="X18" s="59">
        <v>15</v>
      </c>
      <c r="Y18" s="59"/>
      <c r="Z18" s="58">
        <f>W18/$W$5*$Z$5+($X$5*60+$Y$5-X18*60-Y18)/($X$5*60+$Y$5)*$Z$5</f>
        <v>47.22222222222222</v>
      </c>
      <c r="AA18" s="57"/>
      <c r="AB18" s="58"/>
      <c r="AC18" s="58"/>
      <c r="AD18" s="59"/>
      <c r="AE18" s="57"/>
      <c r="AF18" s="58"/>
      <c r="AG18" s="58"/>
      <c r="AH18" s="58"/>
      <c r="AI18" s="63">
        <f t="shared" si="6"/>
        <v>141.88888888888889</v>
      </c>
    </row>
    <row r="19" spans="1:35" s="36" customFormat="1" ht="15" customHeight="1">
      <c r="A19" s="16">
        <v>14</v>
      </c>
      <c r="B19" s="2" t="s">
        <v>10</v>
      </c>
      <c r="C19" s="57">
        <v>16</v>
      </c>
      <c r="D19" s="2">
        <v>15</v>
      </c>
      <c r="E19" s="2"/>
      <c r="F19" s="58">
        <f>C19/$C$5*$F$5+($D$5*60+$E$5-D19*60-E19)/($D$5*60+$E$5)*$F$5</f>
        <v>64</v>
      </c>
      <c r="G19" s="57"/>
      <c r="H19" s="58"/>
      <c r="I19" s="59"/>
      <c r="J19" s="59"/>
      <c r="K19" s="57"/>
      <c r="L19" s="58"/>
      <c r="M19" s="58"/>
      <c r="N19" s="58"/>
      <c r="O19" s="61">
        <v>8</v>
      </c>
      <c r="P19" s="59">
        <v>15</v>
      </c>
      <c r="Q19" s="59"/>
      <c r="R19" s="58">
        <f>O19/$O$5*$R$5+($P$5*60+$Q$5-P19*60-Q19)/($P$5*60+$Q$5)*$R$5</f>
        <v>50</v>
      </c>
      <c r="S19" s="57"/>
      <c r="T19" s="58"/>
      <c r="U19" s="58"/>
      <c r="V19" s="59"/>
      <c r="W19" s="61"/>
      <c r="X19" s="59"/>
      <c r="Y19" s="59"/>
      <c r="Z19" s="59"/>
      <c r="AA19" s="57"/>
      <c r="AB19" s="58"/>
      <c r="AC19" s="58"/>
      <c r="AD19" s="59"/>
      <c r="AE19" s="57"/>
      <c r="AF19" s="58"/>
      <c r="AG19" s="58"/>
      <c r="AH19" s="59"/>
      <c r="AI19" s="63">
        <f t="shared" si="6"/>
        <v>114</v>
      </c>
    </row>
    <row r="20" spans="1:35" s="36" customFormat="1" ht="15" customHeight="1">
      <c r="A20" s="16">
        <v>15</v>
      </c>
      <c r="B20" s="2" t="s">
        <v>24</v>
      </c>
      <c r="C20" s="57">
        <v>15.5</v>
      </c>
      <c r="D20" s="2">
        <v>15</v>
      </c>
      <c r="E20" s="2"/>
      <c r="F20" s="58">
        <f>C20/$C$5*$F$5+($D$5*60+$E$5-D20*60-E20)/($D$5*60+$E$5)*$F$5</f>
        <v>62</v>
      </c>
      <c r="G20" s="57"/>
      <c r="H20" s="58"/>
      <c r="I20" s="59"/>
      <c r="J20" s="59"/>
      <c r="K20" s="57">
        <v>6</v>
      </c>
      <c r="L20" s="58">
        <v>15</v>
      </c>
      <c r="M20" s="58"/>
      <c r="N20" s="58">
        <f>K20/$K$5*$N$5+($L$5*60+$M$5-L20*60-M20)/($L$5*60+$M$5)*$N$5</f>
        <v>40</v>
      </c>
      <c r="O20" s="61"/>
      <c r="P20" s="59"/>
      <c r="Q20" s="59"/>
      <c r="R20" s="59"/>
      <c r="S20" s="57"/>
      <c r="T20" s="58"/>
      <c r="U20" s="58"/>
      <c r="V20" s="59"/>
      <c r="W20" s="61"/>
      <c r="X20" s="59"/>
      <c r="Y20" s="59"/>
      <c r="Z20" s="59"/>
      <c r="AA20" s="57"/>
      <c r="AB20" s="58"/>
      <c r="AC20" s="58"/>
      <c r="AD20" s="59"/>
      <c r="AE20" s="57"/>
      <c r="AF20" s="58"/>
      <c r="AG20" s="58"/>
      <c r="AH20" s="59"/>
      <c r="AI20" s="63">
        <f t="shared" si="6"/>
        <v>102</v>
      </c>
    </row>
    <row r="21" spans="1:35" s="36" customFormat="1" ht="15" customHeight="1">
      <c r="A21" s="16">
        <v>16</v>
      </c>
      <c r="B21" s="2" t="s">
        <v>64</v>
      </c>
      <c r="C21" s="57">
        <v>14</v>
      </c>
      <c r="D21" s="2">
        <v>15</v>
      </c>
      <c r="E21" s="2"/>
      <c r="F21" s="58">
        <f>C21/$C$5*$F$5+($D$5*60+$E$5-D21*60-E21)/($D$5*60+$E$5)*$F$5</f>
        <v>56.00000000000001</v>
      </c>
      <c r="G21" s="57"/>
      <c r="H21" s="58"/>
      <c r="I21" s="59"/>
      <c r="J21" s="59"/>
      <c r="K21" s="57">
        <v>5.5</v>
      </c>
      <c r="L21" s="58">
        <v>15</v>
      </c>
      <c r="M21" s="58"/>
      <c r="N21" s="58">
        <f>K21/$K$5*$N$5+($L$5*60+$M$5-L21*60-M21)/($L$5*60+$M$5)*$N$5</f>
        <v>36.666666666666664</v>
      </c>
      <c r="O21" s="61"/>
      <c r="P21" s="59"/>
      <c r="Q21" s="59"/>
      <c r="R21" s="59"/>
      <c r="S21" s="57"/>
      <c r="T21" s="58"/>
      <c r="U21" s="58"/>
      <c r="V21" s="59"/>
      <c r="W21" s="61"/>
      <c r="X21" s="59"/>
      <c r="Y21" s="59"/>
      <c r="Z21" s="59"/>
      <c r="AA21" s="57"/>
      <c r="AB21" s="58"/>
      <c r="AC21" s="58"/>
      <c r="AD21" s="59"/>
      <c r="AE21" s="57"/>
      <c r="AF21" s="58"/>
      <c r="AG21" s="58"/>
      <c r="AH21" s="59"/>
      <c r="AI21" s="63">
        <f t="shared" si="6"/>
        <v>92.66666666666667</v>
      </c>
    </row>
    <row r="22" spans="1:35" s="36" customFormat="1" ht="15" customHeight="1">
      <c r="A22" s="16">
        <v>17</v>
      </c>
      <c r="B22" s="2" t="s">
        <v>63</v>
      </c>
      <c r="C22" s="57"/>
      <c r="D22" s="2"/>
      <c r="E22" s="2"/>
      <c r="F22" s="58"/>
      <c r="G22" s="57"/>
      <c r="H22" s="58"/>
      <c r="I22" s="59"/>
      <c r="J22" s="59"/>
      <c r="K22" s="57"/>
      <c r="L22" s="58"/>
      <c r="M22" s="58"/>
      <c r="N22" s="58"/>
      <c r="O22" s="61">
        <v>4</v>
      </c>
      <c r="P22" s="59">
        <v>15</v>
      </c>
      <c r="Q22" s="59"/>
      <c r="R22" s="58">
        <f>O22/$O$5*$R$5+($P$5*60+$Q$5-P22*60-Q22)/($P$5*60+$Q$5)*$R$5</f>
        <v>25</v>
      </c>
      <c r="S22" s="57"/>
      <c r="T22" s="58"/>
      <c r="U22" s="58"/>
      <c r="V22" s="59"/>
      <c r="W22" s="61">
        <v>6</v>
      </c>
      <c r="X22" s="59">
        <v>15</v>
      </c>
      <c r="Y22" s="59"/>
      <c r="Z22" s="58">
        <f>W22/$W$5*$Z$5+($X$5*60+$Y$5-X22*60-Y22)/($X$5*60+$Y$5)*$Z$5</f>
        <v>33.33333333333333</v>
      </c>
      <c r="AA22" s="57"/>
      <c r="AB22" s="58"/>
      <c r="AC22" s="58"/>
      <c r="AD22" s="59"/>
      <c r="AE22" s="57">
        <v>4</v>
      </c>
      <c r="AF22" s="58">
        <v>15</v>
      </c>
      <c r="AG22" s="58"/>
      <c r="AH22" s="58">
        <f>AE22/$AE$5*$AH$5+($AF$5*60+$AG$5-AF22*60-AG22)/($AF$5*60+$AG$5)*$AH$5</f>
        <v>30.76923076923077</v>
      </c>
      <c r="AI22" s="63">
        <f t="shared" si="6"/>
        <v>89.1025641025641</v>
      </c>
    </row>
    <row r="27" spans="1:54" ht="12.75">
      <c r="A27" s="18"/>
      <c r="B27" t="s">
        <v>117</v>
      </c>
      <c r="Z27" t="s">
        <v>118</v>
      </c>
      <c r="AI27" s="18"/>
      <c r="AX27" s="18"/>
      <c r="AZ27" s="18"/>
      <c r="BA27" s="18"/>
      <c r="BB27" s="18"/>
    </row>
    <row r="28" spans="1:54" ht="12.75">
      <c r="A28" s="18"/>
      <c r="AI28" s="18"/>
      <c r="AX28" s="18"/>
      <c r="AZ28" s="18"/>
      <c r="BA28" s="18"/>
      <c r="BB28" s="18"/>
    </row>
    <row r="29" spans="1:54" ht="12.75">
      <c r="A29" s="18"/>
      <c r="AI29" s="18"/>
      <c r="AX29" s="18"/>
      <c r="AZ29" s="18"/>
      <c r="BA29" s="18"/>
      <c r="BB29" s="18"/>
    </row>
    <row r="30" spans="1:54" ht="12.75">
      <c r="A30" s="18"/>
      <c r="B30" t="s">
        <v>119</v>
      </c>
      <c r="Z30" t="s">
        <v>120</v>
      </c>
      <c r="AI30" s="18"/>
      <c r="AX30" s="18"/>
      <c r="AZ30" s="18"/>
      <c r="BA30" s="18"/>
      <c r="BB30" s="18"/>
    </row>
    <row r="31" spans="2:10" ht="15.75">
      <c r="B31" s="4"/>
      <c r="F31" s="4"/>
      <c r="G31" s="4"/>
      <c r="H31" s="4"/>
      <c r="J31" s="4"/>
    </row>
    <row r="32" spans="2:10" ht="15.75">
      <c r="B32" s="4"/>
      <c r="F32" s="4"/>
      <c r="G32" s="4"/>
      <c r="H32" s="4"/>
      <c r="J32" s="4"/>
    </row>
    <row r="33" spans="2:10" ht="15.75">
      <c r="B33" s="4"/>
      <c r="F33" s="4"/>
      <c r="G33" s="4"/>
      <c r="H33" s="4"/>
      <c r="J33" s="4"/>
    </row>
    <row r="34" spans="2:10" ht="15.75">
      <c r="B34" s="4"/>
      <c r="F34" s="4"/>
      <c r="G34" s="4"/>
      <c r="H34" s="4"/>
      <c r="J34" s="4"/>
    </row>
    <row r="35" spans="2:10" ht="15.75">
      <c r="B35" s="4"/>
      <c r="F35" s="4"/>
      <c r="G35" s="4"/>
      <c r="H35" s="4"/>
      <c r="J35" s="4"/>
    </row>
    <row r="36" spans="2:10" ht="15.75">
      <c r="B36" s="4"/>
      <c r="F36" s="4"/>
      <c r="G36" s="4"/>
      <c r="H36" s="4"/>
      <c r="J36" s="4"/>
    </row>
    <row r="37" spans="2:10" ht="15.75">
      <c r="B37" s="4"/>
      <c r="F37" s="4"/>
      <c r="G37" s="4"/>
      <c r="H37" s="4"/>
      <c r="J37" s="4"/>
    </row>
    <row r="38" spans="2:10" ht="15.75">
      <c r="B38" s="4"/>
      <c r="F38" s="4"/>
      <c r="G38" s="4"/>
      <c r="H38" s="4"/>
      <c r="J38" s="4"/>
    </row>
    <row r="39" spans="2:10" ht="15.75">
      <c r="B39" s="4"/>
      <c r="F39" s="4"/>
      <c r="G39" s="4"/>
      <c r="H39" s="4"/>
      <c r="J39" s="4"/>
    </row>
    <row r="40" spans="2:10" ht="15.75">
      <c r="B40" s="4"/>
      <c r="F40" s="4"/>
      <c r="G40" s="4"/>
      <c r="H40" s="4"/>
      <c r="J40" s="4"/>
    </row>
    <row r="41" spans="2:10" ht="15.75">
      <c r="B41" s="4"/>
      <c r="F41" s="4"/>
      <c r="G41" s="4"/>
      <c r="H41" s="4"/>
      <c r="J41" s="4"/>
    </row>
    <row r="42" spans="2:10" ht="15.75">
      <c r="B42" s="4"/>
      <c r="F42" s="4"/>
      <c r="G42" s="4"/>
      <c r="H42" s="4"/>
      <c r="J42" s="4"/>
    </row>
    <row r="43" spans="2:10" ht="15.75">
      <c r="B43" s="4"/>
      <c r="F43" s="4"/>
      <c r="G43" s="4"/>
      <c r="H43" s="4"/>
      <c r="J43" s="4"/>
    </row>
    <row r="44" spans="2:10" ht="15.75">
      <c r="B44" s="4"/>
      <c r="F44" s="4"/>
      <c r="G44" s="4"/>
      <c r="H44" s="4"/>
      <c r="J44" s="4"/>
    </row>
    <row r="45" spans="2:10" ht="15.75">
      <c r="B45" s="4"/>
      <c r="F45" s="4"/>
      <c r="G45" s="4"/>
      <c r="H45" s="4"/>
      <c r="J45" s="4"/>
    </row>
    <row r="46" spans="2:10" ht="15.75">
      <c r="B46" s="4"/>
      <c r="F46" s="4"/>
      <c r="G46" s="4"/>
      <c r="H46" s="4"/>
      <c r="J46" s="4"/>
    </row>
    <row r="47" spans="2:10" ht="15.75">
      <c r="B47" s="4"/>
      <c r="F47" s="4"/>
      <c r="G47" s="4"/>
      <c r="H47" s="4"/>
      <c r="J47" s="4"/>
    </row>
  </sheetData>
  <sheetProtection/>
  <mergeCells count="19">
    <mergeCell ref="A1:A3"/>
    <mergeCell ref="AI1:AI3"/>
    <mergeCell ref="O2:R3"/>
    <mergeCell ref="O1:R1"/>
    <mergeCell ref="S1:V1"/>
    <mergeCell ref="W1:Z1"/>
    <mergeCell ref="W2:Z3"/>
    <mergeCell ref="S2:V3"/>
    <mergeCell ref="AA1:AD1"/>
    <mergeCell ref="AA2:AD3"/>
    <mergeCell ref="AE1:AH1"/>
    <mergeCell ref="AE2:AH3"/>
    <mergeCell ref="B4:B5"/>
    <mergeCell ref="C2:F3"/>
    <mergeCell ref="C1:F1"/>
    <mergeCell ref="G2:J3"/>
    <mergeCell ref="K2:N3"/>
    <mergeCell ref="G1:J1"/>
    <mergeCell ref="K1:N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1"/>
  <sheetViews>
    <sheetView workbookViewId="0" topLeftCell="A1">
      <selection activeCell="B3" sqref="B3"/>
    </sheetView>
  </sheetViews>
  <sheetFormatPr defaultColWidth="9.00390625" defaultRowHeight="12.75"/>
  <cols>
    <col min="1" max="1" width="5.75390625" style="82" customWidth="1"/>
    <col min="2" max="2" width="23.875" style="81" bestFit="1" customWidth="1"/>
    <col min="3" max="3" width="8.75390625" style="81" hidden="1" customWidth="1"/>
    <col min="4" max="4" width="4.25390625" style="81" hidden="1" customWidth="1"/>
    <col min="5" max="5" width="3.875" style="81" hidden="1" customWidth="1"/>
    <col min="6" max="6" width="5.75390625" style="81" customWidth="1"/>
    <col min="7" max="7" width="8.75390625" style="81" hidden="1" customWidth="1"/>
    <col min="8" max="8" width="4.25390625" style="81" hidden="1" customWidth="1"/>
    <col min="9" max="9" width="3.875" style="81" hidden="1" customWidth="1"/>
    <col min="10" max="10" width="5.375" style="81" customWidth="1"/>
    <col min="11" max="11" width="8.75390625" style="81" hidden="1" customWidth="1"/>
    <col min="12" max="12" width="4.25390625" style="81" hidden="1" customWidth="1"/>
    <col min="13" max="13" width="3.875" style="81" hidden="1" customWidth="1"/>
    <col min="14" max="14" width="5.375" style="81" customWidth="1"/>
    <col min="15" max="15" width="8.75390625" style="81" hidden="1" customWidth="1"/>
    <col min="16" max="16" width="4.25390625" style="81" hidden="1" customWidth="1"/>
    <col min="17" max="17" width="3.875" style="81" hidden="1" customWidth="1"/>
    <col min="18" max="18" width="5.375" style="81" customWidth="1"/>
    <col min="19" max="19" width="5.75390625" style="82" customWidth="1"/>
    <col min="20" max="16384" width="9.125" style="81" customWidth="1"/>
  </cols>
  <sheetData>
    <row r="1" spans="1:19" s="66" customFormat="1" ht="12.75" customHeight="1">
      <c r="A1" s="111" t="s">
        <v>5</v>
      </c>
      <c r="B1" s="65" t="s">
        <v>0</v>
      </c>
      <c r="C1" s="123">
        <v>1</v>
      </c>
      <c r="D1" s="124"/>
      <c r="E1" s="124"/>
      <c r="F1" s="125"/>
      <c r="G1" s="120">
        <v>2</v>
      </c>
      <c r="H1" s="121"/>
      <c r="I1" s="121"/>
      <c r="J1" s="122"/>
      <c r="K1" s="123">
        <v>3</v>
      </c>
      <c r="L1" s="124"/>
      <c r="M1" s="124"/>
      <c r="N1" s="125"/>
      <c r="O1" s="120">
        <v>4</v>
      </c>
      <c r="P1" s="121"/>
      <c r="Q1" s="121"/>
      <c r="R1" s="122"/>
      <c r="S1" s="111" t="s">
        <v>51</v>
      </c>
    </row>
    <row r="2" spans="1:19" s="66" customFormat="1" ht="63.75" customHeight="1">
      <c r="A2" s="112"/>
      <c r="B2" s="67" t="s">
        <v>52</v>
      </c>
      <c r="C2" s="126" t="s">
        <v>65</v>
      </c>
      <c r="D2" s="127"/>
      <c r="E2" s="127"/>
      <c r="F2" s="128"/>
      <c r="G2" s="114" t="s">
        <v>66</v>
      </c>
      <c r="H2" s="115"/>
      <c r="I2" s="115"/>
      <c r="J2" s="116"/>
      <c r="K2" s="126" t="s">
        <v>67</v>
      </c>
      <c r="L2" s="127"/>
      <c r="M2" s="127"/>
      <c r="N2" s="128"/>
      <c r="O2" s="114" t="s">
        <v>68</v>
      </c>
      <c r="P2" s="115"/>
      <c r="Q2" s="115"/>
      <c r="R2" s="116"/>
      <c r="S2" s="112"/>
    </row>
    <row r="3" spans="1:19" s="66" customFormat="1" ht="16.5" customHeight="1">
      <c r="A3" s="113"/>
      <c r="B3" s="68" t="s">
        <v>3</v>
      </c>
      <c r="C3" s="129"/>
      <c r="D3" s="130"/>
      <c r="E3" s="130"/>
      <c r="F3" s="131"/>
      <c r="G3" s="117"/>
      <c r="H3" s="118"/>
      <c r="I3" s="118"/>
      <c r="J3" s="119"/>
      <c r="K3" s="129"/>
      <c r="L3" s="130"/>
      <c r="M3" s="130"/>
      <c r="N3" s="131"/>
      <c r="O3" s="117"/>
      <c r="P3" s="118"/>
      <c r="Q3" s="118"/>
      <c r="R3" s="119"/>
      <c r="S3" s="113"/>
    </row>
    <row r="4" spans="1:19" s="66" customFormat="1" ht="16.5" customHeight="1" hidden="1">
      <c r="A4" s="70"/>
      <c r="B4" s="68"/>
      <c r="C4" s="64" t="s">
        <v>123</v>
      </c>
      <c r="D4" s="64" t="s">
        <v>124</v>
      </c>
      <c r="E4" s="64" t="s">
        <v>125</v>
      </c>
      <c r="F4" s="64" t="s">
        <v>30</v>
      </c>
      <c r="G4" s="64" t="s">
        <v>123</v>
      </c>
      <c r="H4" s="64" t="s">
        <v>124</v>
      </c>
      <c r="I4" s="64" t="s">
        <v>125</v>
      </c>
      <c r="J4" s="64" t="s">
        <v>30</v>
      </c>
      <c r="K4" s="64" t="s">
        <v>123</v>
      </c>
      <c r="L4" s="64" t="s">
        <v>124</v>
      </c>
      <c r="M4" s="64" t="s">
        <v>125</v>
      </c>
      <c r="N4" s="64" t="s">
        <v>30</v>
      </c>
      <c r="O4" s="64" t="s">
        <v>123</v>
      </c>
      <c r="P4" s="64" t="s">
        <v>124</v>
      </c>
      <c r="Q4" s="64" t="s">
        <v>125</v>
      </c>
      <c r="R4" s="64" t="s">
        <v>30</v>
      </c>
      <c r="S4" s="70"/>
    </row>
    <row r="5" spans="1:19" s="74" customFormat="1" ht="16.5" customHeight="1" hidden="1">
      <c r="A5" s="69"/>
      <c r="B5" s="68"/>
      <c r="C5" s="71">
        <v>10</v>
      </c>
      <c r="D5" s="71">
        <v>20</v>
      </c>
      <c r="E5" s="71">
        <v>0</v>
      </c>
      <c r="F5" s="71">
        <v>100</v>
      </c>
      <c r="G5" s="72">
        <v>16</v>
      </c>
      <c r="H5" s="72">
        <v>20</v>
      </c>
      <c r="I5" s="72">
        <v>0</v>
      </c>
      <c r="J5" s="72">
        <v>100</v>
      </c>
      <c r="K5" s="71">
        <v>25</v>
      </c>
      <c r="L5" s="71">
        <v>20</v>
      </c>
      <c r="M5" s="71">
        <v>0</v>
      </c>
      <c r="N5" s="71">
        <v>100</v>
      </c>
      <c r="O5" s="72">
        <v>22</v>
      </c>
      <c r="P5" s="72">
        <v>20</v>
      </c>
      <c r="Q5" s="72">
        <v>20</v>
      </c>
      <c r="R5" s="72">
        <v>100</v>
      </c>
      <c r="S5" s="73"/>
    </row>
    <row r="6" spans="1:19" s="66" customFormat="1" ht="15" customHeight="1">
      <c r="A6" s="64">
        <v>1</v>
      </c>
      <c r="B6" s="75" t="s">
        <v>47</v>
      </c>
      <c r="C6" s="76">
        <v>10</v>
      </c>
      <c r="D6" s="77">
        <v>10</v>
      </c>
      <c r="E6" s="77">
        <v>29</v>
      </c>
      <c r="F6" s="77">
        <f>C6/$C$5*$F$5+($D$5*60+$E$5-D6*60-E6)/($D$5*60+$E$5)*$F$5</f>
        <v>147.58333333333334</v>
      </c>
      <c r="G6" s="78">
        <v>9</v>
      </c>
      <c r="H6" s="79">
        <v>20</v>
      </c>
      <c r="I6" s="79"/>
      <c r="J6" s="77">
        <f>G6/$G$5*$J$5+($H$5*60+$I$5-H6*60-I6)/($H$5*60+$I$5)*$J$5</f>
        <v>56.25</v>
      </c>
      <c r="K6" s="76">
        <v>25</v>
      </c>
      <c r="L6" s="77">
        <v>11</v>
      </c>
      <c r="M6" s="77">
        <v>43</v>
      </c>
      <c r="N6" s="77">
        <f>K6/$K$5*$N$5+($L$5*60+$M$5-L6*60-M6)/($L$5*60+$M$5)*$N$5</f>
        <v>141.41666666666669</v>
      </c>
      <c r="O6" s="78">
        <v>16</v>
      </c>
      <c r="P6" s="79">
        <v>20</v>
      </c>
      <c r="Q6" s="79"/>
      <c r="R6" s="77">
        <f>O6/$O$5*$R$5+($P$5*60+$Q$5-P6*60-Q6)/($P$5*60+$Q$5)*$R$5</f>
        <v>74.36661698956782</v>
      </c>
      <c r="S6" s="80">
        <f aca="true" t="shared" si="0" ref="S6:S13">F6+J6+N6+R6</f>
        <v>419.61661698956783</v>
      </c>
    </row>
    <row r="7" spans="1:19" s="66" customFormat="1" ht="15" customHeight="1">
      <c r="A7" s="64">
        <v>2</v>
      </c>
      <c r="B7" s="75" t="s">
        <v>46</v>
      </c>
      <c r="C7" s="76">
        <v>10</v>
      </c>
      <c r="D7" s="77">
        <v>18</v>
      </c>
      <c r="E7" s="77">
        <v>23</v>
      </c>
      <c r="F7" s="77">
        <f aca="true" t="shared" si="1" ref="F7:F13">C7/$C$5*$F$5+($D$5*60+$E$5-D7*60-E7)/($D$5*60+$E$5)*$F$5</f>
        <v>108.08333333333333</v>
      </c>
      <c r="G7" s="78">
        <v>12</v>
      </c>
      <c r="H7" s="79">
        <v>20</v>
      </c>
      <c r="I7" s="79"/>
      <c r="J7" s="77">
        <f aca="true" t="shared" si="2" ref="J7:J13">G7/$G$5*$J$5+($H$5*60+$I$5-H7*60-I7)/($H$5*60+$I$5)*$J$5</f>
        <v>75</v>
      </c>
      <c r="K7" s="76">
        <v>25</v>
      </c>
      <c r="L7" s="77">
        <v>19</v>
      </c>
      <c r="M7" s="77">
        <v>40</v>
      </c>
      <c r="N7" s="77">
        <f aca="true" t="shared" si="3" ref="N7:N12">K7/$K$5*$N$5+($L$5*60+$M$5-L7*60-M7)/($L$5*60+$M$5)*$N$5</f>
        <v>101.66666666666667</v>
      </c>
      <c r="O7" s="78">
        <v>14</v>
      </c>
      <c r="P7" s="79">
        <v>20</v>
      </c>
      <c r="Q7" s="79"/>
      <c r="R7" s="77">
        <f aca="true" t="shared" si="4" ref="R7:R13">O7/$O$5*$R$5+($P$5*60+$Q$5-P7*60-Q7)/($P$5*60+$Q$5)*$R$5</f>
        <v>65.27570789865871</v>
      </c>
      <c r="S7" s="80">
        <f t="shared" si="0"/>
        <v>350.0257078986587</v>
      </c>
    </row>
    <row r="8" spans="1:19" s="66" customFormat="1" ht="15" customHeight="1">
      <c r="A8" s="64">
        <v>3</v>
      </c>
      <c r="B8" s="75" t="s">
        <v>41</v>
      </c>
      <c r="C8" s="76">
        <v>10</v>
      </c>
      <c r="D8" s="77">
        <v>16</v>
      </c>
      <c r="E8" s="77">
        <v>10</v>
      </c>
      <c r="F8" s="77">
        <f t="shared" si="1"/>
        <v>119.16666666666667</v>
      </c>
      <c r="G8" s="78">
        <v>10</v>
      </c>
      <c r="H8" s="79">
        <v>20</v>
      </c>
      <c r="I8" s="79"/>
      <c r="J8" s="77">
        <f t="shared" si="2"/>
        <v>62.5</v>
      </c>
      <c r="K8" s="76">
        <v>19</v>
      </c>
      <c r="L8" s="77">
        <v>20</v>
      </c>
      <c r="M8" s="77"/>
      <c r="N8" s="77">
        <f t="shared" si="3"/>
        <v>76</v>
      </c>
      <c r="O8" s="78">
        <v>9.5</v>
      </c>
      <c r="P8" s="79">
        <v>20</v>
      </c>
      <c r="Q8" s="79"/>
      <c r="R8" s="77">
        <f t="shared" si="4"/>
        <v>44.82116244411326</v>
      </c>
      <c r="S8" s="80">
        <f t="shared" si="0"/>
        <v>302.48782911077996</v>
      </c>
    </row>
    <row r="9" spans="1:19" s="66" customFormat="1" ht="15" customHeight="1">
      <c r="A9" s="64">
        <v>4</v>
      </c>
      <c r="B9" s="75" t="s">
        <v>38</v>
      </c>
      <c r="C9" s="76">
        <v>8.5</v>
      </c>
      <c r="D9" s="77">
        <v>20</v>
      </c>
      <c r="E9" s="77"/>
      <c r="F9" s="77">
        <f t="shared" si="1"/>
        <v>85</v>
      </c>
      <c r="G9" s="78">
        <v>8</v>
      </c>
      <c r="H9" s="79">
        <v>20</v>
      </c>
      <c r="I9" s="79"/>
      <c r="J9" s="77">
        <f t="shared" si="2"/>
        <v>50</v>
      </c>
      <c r="K9" s="76">
        <v>19</v>
      </c>
      <c r="L9" s="77">
        <v>20</v>
      </c>
      <c r="M9" s="77"/>
      <c r="N9" s="77">
        <f t="shared" si="3"/>
        <v>76</v>
      </c>
      <c r="O9" s="78">
        <v>7.5</v>
      </c>
      <c r="P9" s="79">
        <v>20</v>
      </c>
      <c r="Q9" s="79"/>
      <c r="R9" s="77">
        <f t="shared" si="4"/>
        <v>35.73025335320417</v>
      </c>
      <c r="S9" s="80">
        <f t="shared" si="0"/>
        <v>246.73025335320418</v>
      </c>
    </row>
    <row r="10" spans="1:19" s="66" customFormat="1" ht="15" customHeight="1">
      <c r="A10" s="64">
        <v>5</v>
      </c>
      <c r="B10" s="75" t="s">
        <v>69</v>
      </c>
      <c r="C10" s="76">
        <v>6.5</v>
      </c>
      <c r="D10" s="77">
        <v>20</v>
      </c>
      <c r="E10" s="77"/>
      <c r="F10" s="77">
        <f t="shared" si="1"/>
        <v>65</v>
      </c>
      <c r="G10" s="78">
        <v>10.5</v>
      </c>
      <c r="H10" s="79">
        <v>20</v>
      </c>
      <c r="I10" s="79"/>
      <c r="J10" s="77">
        <f t="shared" si="2"/>
        <v>65.625</v>
      </c>
      <c r="K10" s="76">
        <v>20</v>
      </c>
      <c r="L10" s="77">
        <v>20</v>
      </c>
      <c r="M10" s="77"/>
      <c r="N10" s="77">
        <f t="shared" si="3"/>
        <v>80</v>
      </c>
      <c r="O10" s="78"/>
      <c r="P10" s="79"/>
      <c r="Q10" s="79"/>
      <c r="R10" s="77"/>
      <c r="S10" s="80">
        <f t="shared" si="0"/>
        <v>210.625</v>
      </c>
    </row>
    <row r="11" spans="1:19" s="66" customFormat="1" ht="15" customHeight="1">
      <c r="A11" s="64">
        <v>6</v>
      </c>
      <c r="B11" s="75" t="s">
        <v>36</v>
      </c>
      <c r="C11" s="76">
        <v>5.5</v>
      </c>
      <c r="D11" s="77">
        <v>20</v>
      </c>
      <c r="E11" s="77"/>
      <c r="F11" s="77">
        <f t="shared" si="1"/>
        <v>55.00000000000001</v>
      </c>
      <c r="G11" s="78">
        <v>6.5</v>
      </c>
      <c r="H11" s="79">
        <v>20</v>
      </c>
      <c r="I11" s="79"/>
      <c r="J11" s="77">
        <f t="shared" si="2"/>
        <v>40.625</v>
      </c>
      <c r="K11" s="76">
        <v>14</v>
      </c>
      <c r="L11" s="77">
        <v>20</v>
      </c>
      <c r="M11" s="77"/>
      <c r="N11" s="77">
        <f t="shared" si="3"/>
        <v>56.00000000000001</v>
      </c>
      <c r="O11" s="78">
        <v>10</v>
      </c>
      <c r="P11" s="79">
        <v>20</v>
      </c>
      <c r="Q11" s="79"/>
      <c r="R11" s="77">
        <f t="shared" si="4"/>
        <v>47.093889716840536</v>
      </c>
      <c r="S11" s="80">
        <f t="shared" si="0"/>
        <v>198.71888971684052</v>
      </c>
    </row>
    <row r="12" spans="1:19" s="66" customFormat="1" ht="15" customHeight="1">
      <c r="A12" s="64">
        <v>7</v>
      </c>
      <c r="B12" s="75" t="s">
        <v>49</v>
      </c>
      <c r="C12" s="76">
        <v>6</v>
      </c>
      <c r="D12" s="77">
        <v>20</v>
      </c>
      <c r="E12" s="77"/>
      <c r="F12" s="77">
        <f t="shared" si="1"/>
        <v>60</v>
      </c>
      <c r="G12" s="78">
        <v>4</v>
      </c>
      <c r="H12" s="79">
        <v>20</v>
      </c>
      <c r="I12" s="79"/>
      <c r="J12" s="77">
        <f t="shared" si="2"/>
        <v>25</v>
      </c>
      <c r="K12" s="76">
        <v>16</v>
      </c>
      <c r="L12" s="77">
        <v>20</v>
      </c>
      <c r="M12" s="77"/>
      <c r="N12" s="77">
        <f t="shared" si="3"/>
        <v>64</v>
      </c>
      <c r="O12" s="78">
        <v>7</v>
      </c>
      <c r="P12" s="79">
        <v>20</v>
      </c>
      <c r="Q12" s="79"/>
      <c r="R12" s="77">
        <f t="shared" si="4"/>
        <v>33.457526080476896</v>
      </c>
      <c r="S12" s="80">
        <f t="shared" si="0"/>
        <v>182.4575260804769</v>
      </c>
    </row>
    <row r="13" spans="1:19" s="66" customFormat="1" ht="15" customHeight="1">
      <c r="A13" s="64">
        <v>8</v>
      </c>
      <c r="B13" s="75" t="s">
        <v>39</v>
      </c>
      <c r="C13" s="76">
        <v>3.5</v>
      </c>
      <c r="D13" s="77">
        <v>20</v>
      </c>
      <c r="E13" s="77"/>
      <c r="F13" s="77">
        <f t="shared" si="1"/>
        <v>35</v>
      </c>
      <c r="G13" s="78">
        <v>6</v>
      </c>
      <c r="H13" s="79">
        <v>20</v>
      </c>
      <c r="I13" s="79"/>
      <c r="J13" s="77">
        <f t="shared" si="2"/>
        <v>37.5</v>
      </c>
      <c r="K13" s="76"/>
      <c r="L13" s="77"/>
      <c r="M13" s="77"/>
      <c r="N13" s="77"/>
      <c r="O13" s="78">
        <v>3</v>
      </c>
      <c r="P13" s="79">
        <v>20</v>
      </c>
      <c r="Q13" s="79"/>
      <c r="R13" s="77">
        <f t="shared" si="4"/>
        <v>15.275707898658716</v>
      </c>
      <c r="S13" s="80">
        <f t="shared" si="0"/>
        <v>87.77570789865871</v>
      </c>
    </row>
    <row r="18" spans="2:46" ht="12.75">
      <c r="B18" s="81" t="s">
        <v>117</v>
      </c>
      <c r="T18" s="81" t="s">
        <v>118</v>
      </c>
      <c r="AP18" s="82"/>
      <c r="AR18" s="82"/>
      <c r="AS18" s="82"/>
      <c r="AT18" s="82"/>
    </row>
    <row r="19" spans="42:46" ht="12.75">
      <c r="AP19" s="82"/>
      <c r="AR19" s="82"/>
      <c r="AS19" s="82"/>
      <c r="AT19" s="82"/>
    </row>
    <row r="20" spans="42:46" ht="12.75">
      <c r="AP20" s="82"/>
      <c r="AR20" s="82"/>
      <c r="AS20" s="82"/>
      <c r="AT20" s="82"/>
    </row>
    <row r="21" spans="2:46" ht="12.75">
      <c r="B21" s="81" t="s">
        <v>119</v>
      </c>
      <c r="T21" s="81" t="s">
        <v>120</v>
      </c>
      <c r="AP21" s="82"/>
      <c r="AR21" s="82"/>
      <c r="AS21" s="82"/>
      <c r="AT21" s="82"/>
    </row>
  </sheetData>
  <sheetProtection/>
  <mergeCells count="10">
    <mergeCell ref="A1:A3"/>
    <mergeCell ref="S1:S3"/>
    <mergeCell ref="O2:R3"/>
    <mergeCell ref="O1:R1"/>
    <mergeCell ref="C1:F1"/>
    <mergeCell ref="C2:F3"/>
    <mergeCell ref="G1:J1"/>
    <mergeCell ref="G2:J3"/>
    <mergeCell ref="K1:N1"/>
    <mergeCell ref="K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2"/>
  <sheetViews>
    <sheetView workbookViewId="0" topLeftCell="A1">
      <selection activeCell="B1" sqref="B1"/>
    </sheetView>
  </sheetViews>
  <sheetFormatPr defaultColWidth="9.00390625" defaultRowHeight="12.75"/>
  <cols>
    <col min="1" max="1" width="3.75390625" style="45" customWidth="1"/>
    <col min="2" max="2" width="27.625" style="48" customWidth="1"/>
    <col min="3" max="3" width="6.625" style="45" customWidth="1"/>
    <col min="4" max="4" width="6.75390625" style="45" customWidth="1"/>
    <col min="5" max="5" width="16.625" style="45" customWidth="1"/>
    <col min="6" max="6" width="9.00390625" style="45" customWidth="1"/>
    <col min="7" max="7" width="7.25390625" style="45" customWidth="1"/>
    <col min="8" max="10" width="5.625" style="44" customWidth="1"/>
    <col min="11" max="16384" width="9.125" style="45" customWidth="1"/>
  </cols>
  <sheetData>
    <row r="1" spans="1:10" s="41" customFormat="1" ht="15">
      <c r="A1" s="39" t="s">
        <v>0</v>
      </c>
      <c r="B1" s="39" t="s">
        <v>3</v>
      </c>
      <c r="C1" s="39" t="s">
        <v>70</v>
      </c>
      <c r="D1" s="39" t="s">
        <v>71</v>
      </c>
      <c r="E1" s="39" t="s">
        <v>72</v>
      </c>
      <c r="F1" s="39" t="s">
        <v>73</v>
      </c>
      <c r="G1" s="39" t="s">
        <v>5</v>
      </c>
      <c r="H1" s="40"/>
      <c r="I1" s="40"/>
      <c r="J1" s="40"/>
    </row>
    <row r="2" spans="1:7" ht="12.75">
      <c r="A2" s="27">
        <v>1</v>
      </c>
      <c r="B2" s="42" t="s">
        <v>6</v>
      </c>
      <c r="C2" s="27">
        <v>1989</v>
      </c>
      <c r="D2" s="27">
        <v>1</v>
      </c>
      <c r="E2" s="27" t="s">
        <v>74</v>
      </c>
      <c r="F2" s="43" t="s">
        <v>75</v>
      </c>
      <c r="G2" s="27">
        <v>1</v>
      </c>
    </row>
    <row r="3" spans="1:7" ht="12.75">
      <c r="A3" s="27">
        <v>4</v>
      </c>
      <c r="B3" s="42" t="s">
        <v>21</v>
      </c>
      <c r="C3" s="27">
        <v>1984</v>
      </c>
      <c r="D3" s="27" t="s">
        <v>76</v>
      </c>
      <c r="E3" s="27" t="s">
        <v>77</v>
      </c>
      <c r="F3" s="43" t="s">
        <v>78</v>
      </c>
      <c r="G3" s="27">
        <v>2</v>
      </c>
    </row>
    <row r="4" spans="1:7" ht="12.75">
      <c r="A4" s="27">
        <v>2</v>
      </c>
      <c r="B4" s="42" t="s">
        <v>7</v>
      </c>
      <c r="C4" s="27">
        <v>1985</v>
      </c>
      <c r="D4" s="27">
        <v>1</v>
      </c>
      <c r="E4" s="27" t="s">
        <v>74</v>
      </c>
      <c r="F4" s="43" t="s">
        <v>79</v>
      </c>
      <c r="G4" s="27">
        <v>3</v>
      </c>
    </row>
    <row r="5" spans="1:7" ht="12.75">
      <c r="A5" s="27">
        <v>17</v>
      </c>
      <c r="B5" s="42" t="s">
        <v>80</v>
      </c>
      <c r="C5" s="27">
        <v>1985</v>
      </c>
      <c r="D5" s="27">
        <v>3</v>
      </c>
      <c r="E5" s="27" t="s">
        <v>81</v>
      </c>
      <c r="F5" s="43" t="s">
        <v>82</v>
      </c>
      <c r="G5" s="27">
        <v>4</v>
      </c>
    </row>
    <row r="6" spans="1:7" ht="12.75">
      <c r="A6" s="27">
        <v>9</v>
      </c>
      <c r="B6" s="42" t="s">
        <v>64</v>
      </c>
      <c r="C6" s="27">
        <v>1981</v>
      </c>
      <c r="D6" s="27" t="s">
        <v>76</v>
      </c>
      <c r="E6" s="27" t="s">
        <v>83</v>
      </c>
      <c r="F6" s="43" t="s">
        <v>84</v>
      </c>
      <c r="G6" s="27">
        <v>5</v>
      </c>
    </row>
    <row r="7" spans="1:7" ht="12.75">
      <c r="A7" s="27">
        <v>10</v>
      </c>
      <c r="B7" s="42" t="s">
        <v>24</v>
      </c>
      <c r="C7" s="27">
        <v>1983</v>
      </c>
      <c r="D7" s="27">
        <v>3</v>
      </c>
      <c r="E7" s="27" t="s">
        <v>85</v>
      </c>
      <c r="F7" s="43" t="s">
        <v>86</v>
      </c>
      <c r="G7" s="27">
        <v>6</v>
      </c>
    </row>
    <row r="8" spans="1:7" ht="12.75">
      <c r="A8" s="27">
        <v>5</v>
      </c>
      <c r="B8" s="42" t="s">
        <v>18</v>
      </c>
      <c r="C8" s="27">
        <v>1990</v>
      </c>
      <c r="D8" s="27">
        <v>2</v>
      </c>
      <c r="E8" s="27" t="s">
        <v>87</v>
      </c>
      <c r="F8" s="43" t="s">
        <v>88</v>
      </c>
      <c r="G8" s="27">
        <v>7</v>
      </c>
    </row>
    <row r="9" spans="1:7" ht="12.75">
      <c r="A9" s="27">
        <v>13</v>
      </c>
      <c r="B9" s="42" t="s">
        <v>89</v>
      </c>
      <c r="C9" s="27">
        <v>1983</v>
      </c>
      <c r="D9" s="27">
        <v>3</v>
      </c>
      <c r="E9" s="27" t="s">
        <v>85</v>
      </c>
      <c r="F9" s="43" t="s">
        <v>90</v>
      </c>
      <c r="G9" s="27">
        <v>8</v>
      </c>
    </row>
    <row r="10" spans="1:7" ht="12.75">
      <c r="A10" s="27">
        <v>6</v>
      </c>
      <c r="B10" s="42" t="s">
        <v>10</v>
      </c>
      <c r="C10" s="27">
        <v>1984</v>
      </c>
      <c r="D10" s="27" t="s">
        <v>76</v>
      </c>
      <c r="E10" s="27" t="s">
        <v>77</v>
      </c>
      <c r="F10" s="43" t="s">
        <v>91</v>
      </c>
      <c r="G10" s="27">
        <v>9</v>
      </c>
    </row>
    <row r="11" spans="1:7" ht="12.75">
      <c r="A11" s="27">
        <v>7</v>
      </c>
      <c r="B11" s="42" t="s">
        <v>62</v>
      </c>
      <c r="C11" s="27">
        <v>1990</v>
      </c>
      <c r="D11" s="27">
        <v>2</v>
      </c>
      <c r="E11" s="27" t="s">
        <v>92</v>
      </c>
      <c r="F11" s="43" t="s">
        <v>91</v>
      </c>
      <c r="G11" s="27">
        <v>9</v>
      </c>
    </row>
    <row r="12" spans="1:7" ht="12.75">
      <c r="A12" s="27">
        <v>18</v>
      </c>
      <c r="B12" s="42" t="s">
        <v>14</v>
      </c>
      <c r="C12" s="27">
        <v>1978</v>
      </c>
      <c r="D12" s="27" t="s">
        <v>93</v>
      </c>
      <c r="E12" s="27" t="s">
        <v>81</v>
      </c>
      <c r="F12" s="43" t="s">
        <v>94</v>
      </c>
      <c r="G12" s="27">
        <v>11</v>
      </c>
    </row>
    <row r="13" spans="1:7" ht="12.75">
      <c r="A13" s="27">
        <v>8</v>
      </c>
      <c r="B13" s="42" t="s">
        <v>20</v>
      </c>
      <c r="C13" s="27">
        <v>1979</v>
      </c>
      <c r="D13" s="27">
        <v>1</v>
      </c>
      <c r="E13" s="27" t="s">
        <v>74</v>
      </c>
      <c r="F13" s="43" t="s">
        <v>95</v>
      </c>
      <c r="G13" s="27">
        <v>12</v>
      </c>
    </row>
    <row r="14" spans="1:7" ht="12.75">
      <c r="A14" s="27">
        <v>14</v>
      </c>
      <c r="B14" s="42" t="s">
        <v>12</v>
      </c>
      <c r="C14" s="27">
        <v>1967</v>
      </c>
      <c r="D14" s="27" t="s">
        <v>93</v>
      </c>
      <c r="E14" s="27" t="s">
        <v>96</v>
      </c>
      <c r="F14" s="43" t="s">
        <v>97</v>
      </c>
      <c r="G14" s="27">
        <v>13</v>
      </c>
    </row>
    <row r="15" spans="1:7" ht="12.75">
      <c r="A15" s="27">
        <v>3</v>
      </c>
      <c r="B15" s="42" t="s">
        <v>98</v>
      </c>
      <c r="C15" s="27">
        <v>1978</v>
      </c>
      <c r="D15" s="27">
        <v>3</v>
      </c>
      <c r="E15" s="27" t="s">
        <v>85</v>
      </c>
      <c r="F15" s="43" t="s">
        <v>99</v>
      </c>
      <c r="G15" s="27">
        <v>14</v>
      </c>
    </row>
    <row r="16" spans="1:7" ht="12.75">
      <c r="A16" s="27">
        <v>11</v>
      </c>
      <c r="B16" s="42" t="s">
        <v>100</v>
      </c>
      <c r="C16" s="27">
        <v>1985</v>
      </c>
      <c r="D16" s="27">
        <v>3</v>
      </c>
      <c r="E16" s="27" t="s">
        <v>85</v>
      </c>
      <c r="F16" s="43" t="s">
        <v>101</v>
      </c>
      <c r="G16" s="27">
        <v>15</v>
      </c>
    </row>
    <row r="17" spans="1:7" ht="12.75">
      <c r="A17" s="27">
        <v>12</v>
      </c>
      <c r="B17" s="42" t="s">
        <v>122</v>
      </c>
      <c r="C17" s="27">
        <v>1984</v>
      </c>
      <c r="D17" s="27">
        <v>3</v>
      </c>
      <c r="E17" s="27" t="s">
        <v>87</v>
      </c>
      <c r="F17" s="43" t="s">
        <v>102</v>
      </c>
      <c r="G17" s="27">
        <v>16</v>
      </c>
    </row>
    <row r="18" spans="1:7" ht="12.75">
      <c r="A18" s="27">
        <v>20</v>
      </c>
      <c r="B18" s="42" t="s">
        <v>16</v>
      </c>
      <c r="C18" s="27">
        <v>1972</v>
      </c>
      <c r="D18" s="27">
        <v>1</v>
      </c>
      <c r="E18" s="27" t="s">
        <v>81</v>
      </c>
      <c r="F18" s="43" t="s">
        <v>103</v>
      </c>
      <c r="G18" s="27">
        <v>17</v>
      </c>
    </row>
    <row r="19" spans="1:7" ht="12.75">
      <c r="A19" s="27">
        <v>15</v>
      </c>
      <c r="B19" s="42" t="s">
        <v>27</v>
      </c>
      <c r="C19" s="27">
        <v>1981</v>
      </c>
      <c r="D19" s="27" t="s">
        <v>76</v>
      </c>
      <c r="E19" s="27" t="s">
        <v>77</v>
      </c>
      <c r="F19" s="43" t="s">
        <v>104</v>
      </c>
      <c r="G19" s="27">
        <v>18</v>
      </c>
    </row>
    <row r="20" spans="1:7" ht="12.75">
      <c r="A20" s="27">
        <v>21</v>
      </c>
      <c r="B20" s="42" t="s">
        <v>23</v>
      </c>
      <c r="C20" s="27">
        <v>1986</v>
      </c>
      <c r="D20" s="27" t="s">
        <v>93</v>
      </c>
      <c r="E20" s="27" t="s">
        <v>85</v>
      </c>
      <c r="F20" s="43" t="s">
        <v>105</v>
      </c>
      <c r="G20" s="27">
        <v>19</v>
      </c>
    </row>
    <row r="21" spans="1:7" ht="12.75">
      <c r="A21" s="27">
        <v>19</v>
      </c>
      <c r="B21" s="42" t="s">
        <v>121</v>
      </c>
      <c r="C21" s="27">
        <v>1987</v>
      </c>
      <c r="D21" s="27">
        <v>3</v>
      </c>
      <c r="E21" s="27" t="s">
        <v>74</v>
      </c>
      <c r="F21" s="43" t="s">
        <v>106</v>
      </c>
      <c r="G21" s="27">
        <v>20</v>
      </c>
    </row>
    <row r="22" spans="1:7" ht="12.75">
      <c r="A22" s="27">
        <v>16</v>
      </c>
      <c r="B22" s="42" t="s">
        <v>107</v>
      </c>
      <c r="C22" s="27">
        <v>1991</v>
      </c>
      <c r="D22" s="27">
        <v>3</v>
      </c>
      <c r="E22" s="27" t="s">
        <v>74</v>
      </c>
      <c r="F22" s="43" t="s">
        <v>108</v>
      </c>
      <c r="G22" s="27">
        <v>21</v>
      </c>
    </row>
    <row r="23" spans="1:10" s="41" customFormat="1" ht="15">
      <c r="A23" s="40"/>
      <c r="B23" s="46"/>
      <c r="C23" s="40"/>
      <c r="D23" s="40"/>
      <c r="E23" s="40"/>
      <c r="F23" s="40"/>
      <c r="G23" s="40"/>
      <c r="H23" s="40"/>
      <c r="I23" s="40"/>
      <c r="J23" s="40"/>
    </row>
    <row r="24" spans="1:7" ht="12.75">
      <c r="A24" s="44"/>
      <c r="B24" s="47"/>
      <c r="C24" s="44"/>
      <c r="D24" s="44"/>
      <c r="E24" s="44"/>
      <c r="F24" s="44"/>
      <c r="G24" s="44"/>
    </row>
    <row r="25" spans="1:7" ht="12.75">
      <c r="A25" s="44"/>
      <c r="B25" s="47"/>
      <c r="C25" s="44"/>
      <c r="D25" s="44"/>
      <c r="E25" s="44"/>
      <c r="F25" s="44"/>
      <c r="G25" s="44"/>
    </row>
    <row r="26" spans="1:7" ht="12.75">
      <c r="A26" s="44"/>
      <c r="B26" s="47"/>
      <c r="C26" s="44"/>
      <c r="D26" s="44"/>
      <c r="E26" s="44"/>
      <c r="F26" s="44"/>
      <c r="G26" s="44"/>
    </row>
    <row r="27" spans="2:39" ht="12.75">
      <c r="B27" t="s">
        <v>117</v>
      </c>
      <c r="F27" t="s">
        <v>118</v>
      </c>
      <c r="AI27" s="18"/>
      <c r="AK27" s="18"/>
      <c r="AL27" s="18"/>
      <c r="AM27" s="18"/>
    </row>
    <row r="28" spans="35:39" ht="12.75">
      <c r="AI28" s="18"/>
      <c r="AK28" s="18"/>
      <c r="AL28" s="18"/>
      <c r="AM28" s="18"/>
    </row>
    <row r="29" spans="35:39" ht="12.75">
      <c r="AI29" s="18"/>
      <c r="AK29" s="18"/>
      <c r="AL29" s="18"/>
      <c r="AM29" s="18"/>
    </row>
    <row r="30" spans="2:39" ht="12.75">
      <c r="B30" t="s">
        <v>119</v>
      </c>
      <c r="F30" t="s">
        <v>120</v>
      </c>
      <c r="AI30" s="18"/>
      <c r="AK30" s="18"/>
      <c r="AL30" s="18"/>
      <c r="AM30" s="18"/>
    </row>
    <row r="31" spans="1:7" ht="12.75">
      <c r="A31" s="44"/>
      <c r="B31" s="47"/>
      <c r="C31" s="44"/>
      <c r="D31" s="44"/>
      <c r="E31" s="44"/>
      <c r="F31" s="44"/>
      <c r="G31" s="44"/>
    </row>
    <row r="32" spans="1:7" ht="12.75">
      <c r="A32" s="44"/>
      <c r="B32" s="47"/>
      <c r="C32" s="44"/>
      <c r="D32" s="44"/>
      <c r="E32" s="44"/>
      <c r="F32" s="44"/>
      <c r="G32" s="44"/>
    </row>
    <row r="33" spans="1:7" ht="12.75">
      <c r="A33" s="44"/>
      <c r="B33" s="47"/>
      <c r="C33" s="44"/>
      <c r="D33" s="44"/>
      <c r="E33" s="44"/>
      <c r="F33" s="44"/>
      <c r="G33" s="44"/>
    </row>
    <row r="34" spans="1:7" ht="12.75">
      <c r="A34" s="44"/>
      <c r="B34" s="47"/>
      <c r="C34" s="44"/>
      <c r="D34" s="44"/>
      <c r="E34" s="44"/>
      <c r="F34" s="44"/>
      <c r="G34" s="44"/>
    </row>
    <row r="35" spans="1:7" ht="12.75">
      <c r="A35" s="44"/>
      <c r="B35" s="47"/>
      <c r="C35" s="44"/>
      <c r="D35" s="44"/>
      <c r="E35" s="44"/>
      <c r="F35" s="44"/>
      <c r="G35" s="44"/>
    </row>
    <row r="36" spans="1:7" ht="12.75">
      <c r="A36" s="44"/>
      <c r="B36" s="47"/>
      <c r="C36" s="44"/>
      <c r="D36" s="44"/>
      <c r="E36" s="44"/>
      <c r="F36" s="44"/>
      <c r="G36" s="44"/>
    </row>
    <row r="37" spans="1:7" ht="12.75">
      <c r="A37" s="44"/>
      <c r="B37" s="47"/>
      <c r="C37" s="44"/>
      <c r="D37" s="44"/>
      <c r="E37" s="44"/>
      <c r="F37" s="44"/>
      <c r="G37" s="44"/>
    </row>
    <row r="38" spans="1:7" ht="12.75">
      <c r="A38" s="44"/>
      <c r="B38" s="47"/>
      <c r="C38" s="44"/>
      <c r="D38" s="44"/>
      <c r="E38" s="44"/>
      <c r="F38" s="44"/>
      <c r="G38" s="44"/>
    </row>
    <row r="39" spans="1:7" ht="12.75">
      <c r="A39" s="44"/>
      <c r="B39" s="47"/>
      <c r="C39" s="44"/>
      <c r="D39" s="44"/>
      <c r="E39" s="44"/>
      <c r="F39" s="44"/>
      <c r="G39" s="44"/>
    </row>
    <row r="40" spans="1:7" ht="12.75">
      <c r="A40" s="44"/>
      <c r="B40" s="47"/>
      <c r="C40" s="44"/>
      <c r="D40" s="44"/>
      <c r="E40" s="44"/>
      <c r="F40" s="44"/>
      <c r="G40" s="44"/>
    </row>
    <row r="41" spans="1:7" ht="12.75">
      <c r="A41" s="44"/>
      <c r="B41" s="47"/>
      <c r="C41" s="44"/>
      <c r="D41" s="44"/>
      <c r="E41" s="44"/>
      <c r="F41" s="44"/>
      <c r="G41" s="44"/>
    </row>
    <row r="42" spans="1:7" ht="12.75">
      <c r="A42" s="44"/>
      <c r="B42" s="47"/>
      <c r="C42" s="44"/>
      <c r="D42" s="44"/>
      <c r="E42" s="44"/>
      <c r="F42" s="44"/>
      <c r="G42" s="44"/>
    </row>
    <row r="43" spans="1:7" ht="12.75">
      <c r="A43" s="44"/>
      <c r="B43" s="47"/>
      <c r="C43" s="44"/>
      <c r="D43" s="44"/>
      <c r="E43" s="44"/>
      <c r="F43" s="44"/>
      <c r="G43" s="44"/>
    </row>
    <row r="44" spans="1:7" ht="12.75">
      <c r="A44" s="44"/>
      <c r="B44" s="47"/>
      <c r="C44" s="44"/>
      <c r="D44" s="44"/>
      <c r="E44" s="44"/>
      <c r="F44" s="44"/>
      <c r="G44" s="44"/>
    </row>
    <row r="45" spans="1:7" ht="12.75">
      <c r="A45" s="44"/>
      <c r="B45" s="47"/>
      <c r="C45" s="44"/>
      <c r="D45" s="44"/>
      <c r="E45" s="44"/>
      <c r="F45" s="44"/>
      <c r="G45" s="44"/>
    </row>
    <row r="46" spans="1:7" ht="12.75">
      <c r="A46" s="44"/>
      <c r="B46" s="47"/>
      <c r="C46" s="44"/>
      <c r="D46" s="44"/>
      <c r="E46" s="44"/>
      <c r="F46" s="44"/>
      <c r="G46" s="44"/>
    </row>
    <row r="47" spans="1:7" ht="12.75">
      <c r="A47" s="44"/>
      <c r="B47" s="47"/>
      <c r="C47" s="44"/>
      <c r="D47" s="44"/>
      <c r="E47" s="44"/>
      <c r="F47" s="44"/>
      <c r="G47" s="44"/>
    </row>
    <row r="48" spans="1:7" ht="12.75">
      <c r="A48" s="44"/>
      <c r="B48" s="47"/>
      <c r="C48" s="44"/>
      <c r="D48" s="44"/>
      <c r="E48" s="44"/>
      <c r="F48" s="44"/>
      <c r="G48" s="44"/>
    </row>
    <row r="49" spans="1:7" ht="12.75">
      <c r="A49" s="44"/>
      <c r="B49" s="47"/>
      <c r="C49" s="44"/>
      <c r="D49" s="44"/>
      <c r="E49" s="44"/>
      <c r="F49" s="44"/>
      <c r="G49" s="44"/>
    </row>
    <row r="50" spans="1:7" ht="12.75">
      <c r="A50" s="44"/>
      <c r="B50" s="47"/>
      <c r="C50" s="44"/>
      <c r="D50" s="44"/>
      <c r="E50" s="44"/>
      <c r="F50" s="44"/>
      <c r="G50" s="44"/>
    </row>
    <row r="51" spans="1:7" ht="12.75">
      <c r="A51" s="44"/>
      <c r="B51" s="47"/>
      <c r="C51" s="44"/>
      <c r="D51" s="44"/>
      <c r="E51" s="44"/>
      <c r="F51" s="44"/>
      <c r="G51" s="44"/>
    </row>
    <row r="52" spans="1:7" ht="12.75">
      <c r="A52" s="44"/>
      <c r="B52" s="47"/>
      <c r="C52" s="44"/>
      <c r="D52" s="44"/>
      <c r="E52" s="44"/>
      <c r="F52" s="44"/>
      <c r="G52" s="44"/>
    </row>
    <row r="53" spans="1:7" ht="12.75">
      <c r="A53" s="44"/>
      <c r="B53" s="47"/>
      <c r="C53" s="44"/>
      <c r="D53" s="44"/>
      <c r="E53" s="44"/>
      <c r="F53" s="44"/>
      <c r="G53" s="44"/>
    </row>
    <row r="54" spans="1:7" ht="12.75">
      <c r="A54" s="44"/>
      <c r="B54" s="47"/>
      <c r="C54" s="44"/>
      <c r="D54" s="44"/>
      <c r="E54" s="44"/>
      <c r="F54" s="44"/>
      <c r="G54" s="44"/>
    </row>
    <row r="55" spans="1:7" ht="12.75">
      <c r="A55" s="44"/>
      <c r="B55" s="47"/>
      <c r="C55" s="44"/>
      <c r="D55" s="44"/>
      <c r="E55" s="44"/>
      <c r="F55" s="44"/>
      <c r="G55" s="44"/>
    </row>
    <row r="56" spans="1:7" ht="12.75">
      <c r="A56" s="44"/>
      <c r="B56" s="47"/>
      <c r="C56" s="44"/>
      <c r="D56" s="44"/>
      <c r="E56" s="44"/>
      <c r="F56" s="44"/>
      <c r="G56" s="44"/>
    </row>
    <row r="57" spans="1:7" ht="12.75">
      <c r="A57" s="44"/>
      <c r="B57" s="47"/>
      <c r="C57" s="44"/>
      <c r="D57" s="44"/>
      <c r="E57" s="44"/>
      <c r="F57" s="44"/>
      <c r="G57" s="44"/>
    </row>
    <row r="58" spans="1:7" ht="12.75">
      <c r="A58" s="44"/>
      <c r="B58" s="47"/>
      <c r="C58" s="44"/>
      <c r="D58" s="44"/>
      <c r="E58" s="44"/>
      <c r="F58" s="44"/>
      <c r="G58" s="44"/>
    </row>
    <row r="59" spans="1:7" ht="12.75">
      <c r="A59" s="44"/>
      <c r="B59" s="47"/>
      <c r="C59" s="44"/>
      <c r="D59" s="44"/>
      <c r="E59" s="44"/>
      <c r="F59" s="44"/>
      <c r="G59" s="44"/>
    </row>
    <row r="60" spans="1:7" ht="12.75">
      <c r="A60" s="44"/>
      <c r="B60" s="47"/>
      <c r="C60" s="44"/>
      <c r="D60" s="44"/>
      <c r="E60" s="44"/>
      <c r="F60" s="44"/>
      <c r="G60" s="44"/>
    </row>
    <row r="61" spans="1:7" ht="12.75">
      <c r="A61" s="44"/>
      <c r="B61" s="47"/>
      <c r="C61" s="44"/>
      <c r="D61" s="44"/>
      <c r="E61" s="44"/>
      <c r="F61" s="44"/>
      <c r="G61" s="44"/>
    </row>
    <row r="62" spans="1:7" ht="12.75">
      <c r="A62" s="44"/>
      <c r="B62" s="47"/>
      <c r="C62" s="44"/>
      <c r="D62" s="44"/>
      <c r="E62" s="44"/>
      <c r="F62" s="44"/>
      <c r="G62" s="44"/>
    </row>
    <row r="63" spans="1:7" ht="12.75">
      <c r="A63" s="44"/>
      <c r="B63" s="47"/>
      <c r="C63" s="44"/>
      <c r="D63" s="44"/>
      <c r="E63" s="44"/>
      <c r="F63" s="44"/>
      <c r="G63" s="44"/>
    </row>
    <row r="64" spans="1:7" ht="12.75">
      <c r="A64" s="44"/>
      <c r="B64" s="47"/>
      <c r="C64" s="44"/>
      <c r="D64" s="44"/>
      <c r="E64" s="44"/>
      <c r="F64" s="44"/>
      <c r="G64" s="44"/>
    </row>
    <row r="65" spans="1:7" ht="12.75">
      <c r="A65" s="44"/>
      <c r="B65" s="47"/>
      <c r="C65" s="44"/>
      <c r="D65" s="44"/>
      <c r="E65" s="44"/>
      <c r="F65" s="44"/>
      <c r="G65" s="44"/>
    </row>
    <row r="66" spans="1:7" ht="12.75">
      <c r="A66" s="44"/>
      <c r="B66" s="47"/>
      <c r="C66" s="44"/>
      <c r="D66" s="44"/>
      <c r="E66" s="44"/>
      <c r="F66" s="44"/>
      <c r="G66" s="44"/>
    </row>
    <row r="67" spans="1:7" ht="12.75">
      <c r="A67" s="44"/>
      <c r="B67" s="47"/>
      <c r="C67" s="44"/>
      <c r="D67" s="44"/>
      <c r="E67" s="44"/>
      <c r="F67" s="44"/>
      <c r="G67" s="44"/>
    </row>
    <row r="68" spans="1:7" ht="12.75">
      <c r="A68" s="44"/>
      <c r="B68" s="47"/>
      <c r="C68" s="44"/>
      <c r="D68" s="44"/>
      <c r="E68" s="44"/>
      <c r="F68" s="44"/>
      <c r="G68" s="44"/>
    </row>
    <row r="69" spans="1:7" ht="12.75">
      <c r="A69" s="44"/>
      <c r="B69" s="47"/>
      <c r="C69" s="44"/>
      <c r="D69" s="44"/>
      <c r="E69" s="44"/>
      <c r="F69" s="44"/>
      <c r="G69" s="44"/>
    </row>
    <row r="70" spans="1:7" ht="12.75">
      <c r="A70" s="44"/>
      <c r="B70" s="47"/>
      <c r="C70" s="44"/>
      <c r="D70" s="44"/>
      <c r="E70" s="44"/>
      <c r="F70" s="44"/>
      <c r="G70" s="44"/>
    </row>
    <row r="71" spans="1:7" ht="12.75">
      <c r="A71" s="44"/>
      <c r="B71" s="47"/>
      <c r="C71" s="44"/>
      <c r="D71" s="44"/>
      <c r="E71" s="44"/>
      <c r="F71" s="44"/>
      <c r="G71" s="44"/>
    </row>
    <row r="72" spans="1:7" ht="12.75">
      <c r="A72" s="44"/>
      <c r="B72" s="47"/>
      <c r="C72" s="44"/>
      <c r="D72" s="44"/>
      <c r="E72" s="44"/>
      <c r="F72" s="44"/>
      <c r="G72" s="4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- 2012&amp;C&amp;"Arial Cyr,полужирный"&amp;12Марафон мужчины&amp;RГПЗ "Столбы" 6-8 января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workbookViewId="0" topLeftCell="A1">
      <selection activeCell="B1" sqref="B1"/>
    </sheetView>
  </sheetViews>
  <sheetFormatPr defaultColWidth="9.00390625" defaultRowHeight="12.75"/>
  <cols>
    <col min="1" max="1" width="3.75390625" style="45" customWidth="1"/>
    <col min="2" max="2" width="30.875" style="48" customWidth="1"/>
    <col min="3" max="3" width="6.625" style="45" customWidth="1"/>
    <col min="4" max="4" width="6.75390625" style="45" customWidth="1"/>
    <col min="5" max="5" width="16.625" style="45" customWidth="1"/>
    <col min="6" max="6" width="9.00390625" style="45" customWidth="1"/>
    <col min="7" max="7" width="7.25390625" style="45" customWidth="1"/>
    <col min="8" max="10" width="5.625" style="44" customWidth="1"/>
    <col min="11" max="16384" width="9.125" style="45" customWidth="1"/>
  </cols>
  <sheetData>
    <row r="1" spans="1:10" s="41" customFormat="1" ht="15">
      <c r="A1" s="39" t="s">
        <v>0</v>
      </c>
      <c r="B1" s="39" t="s">
        <v>3</v>
      </c>
      <c r="C1" s="39" t="s">
        <v>70</v>
      </c>
      <c r="D1" s="39" t="s">
        <v>71</v>
      </c>
      <c r="E1" s="39" t="s">
        <v>72</v>
      </c>
      <c r="F1" s="39" t="s">
        <v>73</v>
      </c>
      <c r="G1" s="39" t="s">
        <v>5</v>
      </c>
      <c r="H1" s="40"/>
      <c r="I1" s="40"/>
      <c r="J1" s="40"/>
    </row>
    <row r="2" spans="1:7" ht="12.75">
      <c r="A2" s="27">
        <v>3</v>
      </c>
      <c r="B2" s="42" t="s">
        <v>109</v>
      </c>
      <c r="C2" s="27">
        <v>1988</v>
      </c>
      <c r="D2" s="27">
        <v>1</v>
      </c>
      <c r="E2" s="27" t="s">
        <v>87</v>
      </c>
      <c r="F2" s="49">
        <v>0.04259259259259259</v>
      </c>
      <c r="G2" s="27">
        <v>1</v>
      </c>
    </row>
    <row r="3" spans="1:7" ht="12.75">
      <c r="A3" s="27">
        <v>2</v>
      </c>
      <c r="B3" s="42" t="s">
        <v>110</v>
      </c>
      <c r="C3" s="27">
        <v>1975</v>
      </c>
      <c r="D3" s="27">
        <v>3</v>
      </c>
      <c r="E3" s="27" t="s">
        <v>111</v>
      </c>
      <c r="F3" s="49">
        <v>0.04612268518518519</v>
      </c>
      <c r="G3" s="27">
        <v>2</v>
      </c>
    </row>
    <row r="4" spans="1:7" ht="12.75">
      <c r="A4" s="27">
        <v>8</v>
      </c>
      <c r="B4" s="42" t="s">
        <v>41</v>
      </c>
      <c r="C4" s="27">
        <v>1982</v>
      </c>
      <c r="D4" s="27" t="s">
        <v>76</v>
      </c>
      <c r="E4" s="27" t="s">
        <v>77</v>
      </c>
      <c r="F4" s="49">
        <v>0.04701388888888889</v>
      </c>
      <c r="G4" s="27">
        <v>3</v>
      </c>
    </row>
    <row r="5" spans="1:7" ht="12.75">
      <c r="A5" s="27">
        <v>7</v>
      </c>
      <c r="B5" s="42" t="s">
        <v>45</v>
      </c>
      <c r="C5" s="27">
        <v>1989</v>
      </c>
      <c r="D5" s="27">
        <v>3</v>
      </c>
      <c r="E5" s="27" t="s">
        <v>87</v>
      </c>
      <c r="F5" s="49">
        <v>0.05111111111111111</v>
      </c>
      <c r="G5" s="27">
        <v>4</v>
      </c>
    </row>
    <row r="6" spans="1:7" ht="12.75">
      <c r="A6" s="27">
        <v>9</v>
      </c>
      <c r="B6" s="42" t="s">
        <v>49</v>
      </c>
      <c r="C6" s="27">
        <v>1983</v>
      </c>
      <c r="D6" s="27" t="s">
        <v>76</v>
      </c>
      <c r="E6" s="27" t="s">
        <v>77</v>
      </c>
      <c r="F6" s="49">
        <v>0.05311342592592593</v>
      </c>
      <c r="G6" s="27">
        <v>5</v>
      </c>
    </row>
    <row r="7" spans="1:7" ht="12.75">
      <c r="A7" s="27">
        <v>5</v>
      </c>
      <c r="B7" s="42" t="s">
        <v>47</v>
      </c>
      <c r="C7" s="27">
        <v>1959</v>
      </c>
      <c r="D7" s="27" t="s">
        <v>93</v>
      </c>
      <c r="E7" s="27" t="s">
        <v>112</v>
      </c>
      <c r="F7" s="49">
        <v>0.05587962962962963</v>
      </c>
      <c r="G7" s="27">
        <v>6</v>
      </c>
    </row>
    <row r="8" spans="1:7" ht="12.75">
      <c r="A8" s="27">
        <v>4</v>
      </c>
      <c r="B8" s="42" t="s">
        <v>46</v>
      </c>
      <c r="C8" s="27">
        <v>1970</v>
      </c>
      <c r="D8" s="27" t="s">
        <v>93</v>
      </c>
      <c r="E8" s="27" t="s">
        <v>112</v>
      </c>
      <c r="F8" s="49">
        <v>0.05677083333333333</v>
      </c>
      <c r="G8" s="27">
        <v>7</v>
      </c>
    </row>
    <row r="9" spans="1:7" ht="12.75">
      <c r="A9" s="27">
        <v>1</v>
      </c>
      <c r="B9" s="42" t="s">
        <v>38</v>
      </c>
      <c r="C9" s="27">
        <v>1971</v>
      </c>
      <c r="D9" s="27" t="s">
        <v>76</v>
      </c>
      <c r="E9" s="27" t="s">
        <v>96</v>
      </c>
      <c r="F9" s="49">
        <v>0.059722222222222225</v>
      </c>
      <c r="G9" s="27">
        <v>8</v>
      </c>
    </row>
    <row r="10" spans="1:7" ht="12.75">
      <c r="A10" s="27">
        <v>6</v>
      </c>
      <c r="B10" s="42" t="s">
        <v>113</v>
      </c>
      <c r="C10" s="27">
        <v>1993</v>
      </c>
      <c r="D10" s="27">
        <v>3</v>
      </c>
      <c r="E10" s="27" t="s">
        <v>74</v>
      </c>
      <c r="F10" s="49">
        <v>0.062037037037037036</v>
      </c>
      <c r="G10" s="27">
        <v>9</v>
      </c>
    </row>
    <row r="11" spans="1:10" s="41" customFormat="1" ht="15">
      <c r="A11" s="40"/>
      <c r="B11" s="46"/>
      <c r="C11" s="40"/>
      <c r="D11" s="40"/>
      <c r="E11" s="40"/>
      <c r="F11" s="40"/>
      <c r="G11" s="40"/>
      <c r="H11" s="40"/>
      <c r="I11" s="40"/>
      <c r="J11" s="40"/>
    </row>
    <row r="12" spans="1:7" ht="12.75">
      <c r="A12" s="44"/>
      <c r="B12" s="47"/>
      <c r="C12" s="44"/>
      <c r="D12" s="44"/>
      <c r="E12" s="44"/>
      <c r="F12" s="44"/>
      <c r="G12" s="44"/>
    </row>
    <row r="13" spans="1:7" ht="12.75">
      <c r="A13" s="44"/>
      <c r="B13" s="47"/>
      <c r="C13" s="44"/>
      <c r="D13" s="44"/>
      <c r="E13" s="44"/>
      <c r="F13" s="44"/>
      <c r="G13" s="44"/>
    </row>
    <row r="14" spans="1:7" ht="12.75">
      <c r="A14" s="44"/>
      <c r="B14" s="47"/>
      <c r="C14" s="44"/>
      <c r="D14" s="44"/>
      <c r="E14" s="44"/>
      <c r="F14" s="44"/>
      <c r="G14" s="44"/>
    </row>
    <row r="15" spans="2:39" ht="12.75">
      <c r="B15" t="s">
        <v>117</v>
      </c>
      <c r="F15" t="s">
        <v>118</v>
      </c>
      <c r="AI15" s="18"/>
      <c r="AK15" s="18"/>
      <c r="AL15" s="18"/>
      <c r="AM15" s="18"/>
    </row>
    <row r="16" spans="35:39" ht="12.75">
      <c r="AI16" s="18"/>
      <c r="AK16" s="18"/>
      <c r="AL16" s="18"/>
      <c r="AM16" s="18"/>
    </row>
    <row r="17" spans="35:39" ht="12.75">
      <c r="AI17" s="18"/>
      <c r="AK17" s="18"/>
      <c r="AL17" s="18"/>
      <c r="AM17" s="18"/>
    </row>
    <row r="18" spans="2:39" ht="12.75">
      <c r="B18" t="s">
        <v>119</v>
      </c>
      <c r="F18" t="s">
        <v>120</v>
      </c>
      <c r="AI18" s="18"/>
      <c r="AK18" s="18"/>
      <c r="AL18" s="18"/>
      <c r="AM18" s="18"/>
    </row>
    <row r="19" spans="1:7" ht="12.75">
      <c r="A19" s="44"/>
      <c r="B19" s="47"/>
      <c r="C19" s="44"/>
      <c r="D19" s="44"/>
      <c r="E19" s="44"/>
      <c r="F19" s="44"/>
      <c r="G19" s="44"/>
    </row>
    <row r="20" spans="1:7" ht="12.75">
      <c r="A20" s="44"/>
      <c r="B20" s="47"/>
      <c r="C20" s="44"/>
      <c r="D20" s="44"/>
      <c r="E20" s="44"/>
      <c r="F20" s="44"/>
      <c r="G20" s="44"/>
    </row>
    <row r="21" spans="1:7" ht="12.75">
      <c r="A21" s="44"/>
      <c r="B21" s="47"/>
      <c r="C21" s="44"/>
      <c r="D21" s="44"/>
      <c r="E21" s="44"/>
      <c r="F21" s="44"/>
      <c r="G21" s="44"/>
    </row>
    <row r="22" spans="1:7" ht="12.75">
      <c r="A22" s="44"/>
      <c r="B22" s="47"/>
      <c r="C22" s="44"/>
      <c r="D22" s="44"/>
      <c r="E22" s="44"/>
      <c r="F22" s="44"/>
      <c r="G22" s="44"/>
    </row>
    <row r="23" spans="1:7" ht="12.75">
      <c r="A23" s="44"/>
      <c r="B23" s="47"/>
      <c r="C23" s="44"/>
      <c r="D23" s="44"/>
      <c r="E23" s="44"/>
      <c r="F23" s="44"/>
      <c r="G23" s="44"/>
    </row>
    <row r="24" spans="1:7" ht="12.75">
      <c r="A24" s="44"/>
      <c r="B24" s="47"/>
      <c r="C24" s="44"/>
      <c r="D24" s="44"/>
      <c r="E24" s="44"/>
      <c r="F24" s="44"/>
      <c r="G24" s="44"/>
    </row>
    <row r="25" spans="1:7" ht="12.75">
      <c r="A25" s="44"/>
      <c r="B25" s="47"/>
      <c r="C25" s="44"/>
      <c r="D25" s="44"/>
      <c r="E25" s="44"/>
      <c r="F25" s="44"/>
      <c r="G25" s="44"/>
    </row>
    <row r="26" spans="1:7" ht="12.75">
      <c r="A26" s="44"/>
      <c r="B26" s="47"/>
      <c r="C26" s="44"/>
      <c r="D26" s="44"/>
      <c r="E26" s="44"/>
      <c r="F26" s="44"/>
      <c r="G26" s="44"/>
    </row>
    <row r="27" spans="1:7" ht="12.75">
      <c r="A27" s="44"/>
      <c r="B27" s="47"/>
      <c r="C27" s="44"/>
      <c r="D27" s="44"/>
      <c r="E27" s="44"/>
      <c r="F27" s="44"/>
      <c r="G27" s="44"/>
    </row>
    <row r="28" spans="1:7" ht="12.75">
      <c r="A28" s="44"/>
      <c r="B28" s="47"/>
      <c r="C28" s="44"/>
      <c r="D28" s="44"/>
      <c r="E28" s="44"/>
      <c r="F28" s="44"/>
      <c r="G28" s="44"/>
    </row>
    <row r="29" spans="1:7" ht="12.75">
      <c r="A29" s="44"/>
      <c r="B29" s="47"/>
      <c r="C29" s="44"/>
      <c r="D29" s="44"/>
      <c r="E29" s="44"/>
      <c r="F29" s="44"/>
      <c r="G29" s="44"/>
    </row>
    <row r="30" spans="1:7" ht="12.75">
      <c r="A30" s="44"/>
      <c r="B30" s="47"/>
      <c r="C30" s="44"/>
      <c r="D30" s="44"/>
      <c r="E30" s="44"/>
      <c r="F30" s="44"/>
      <c r="G30" s="44"/>
    </row>
    <row r="31" spans="1:7" ht="12.75">
      <c r="A31" s="44"/>
      <c r="B31" s="47"/>
      <c r="C31" s="44"/>
      <c r="D31" s="44"/>
      <c r="E31" s="44"/>
      <c r="F31" s="44"/>
      <c r="G31" s="44"/>
    </row>
    <row r="32" spans="1:7" ht="12.75">
      <c r="A32" s="44"/>
      <c r="B32" s="47"/>
      <c r="C32" s="44"/>
      <c r="D32" s="44"/>
      <c r="E32" s="44"/>
      <c r="F32" s="44"/>
      <c r="G32" s="44"/>
    </row>
    <row r="33" spans="1:7" ht="12.75">
      <c r="A33" s="44"/>
      <c r="B33" s="47"/>
      <c r="C33" s="44"/>
      <c r="D33" s="44"/>
      <c r="E33" s="44"/>
      <c r="F33" s="44"/>
      <c r="G33" s="44"/>
    </row>
    <row r="34" spans="1:7" ht="12.75">
      <c r="A34" s="44"/>
      <c r="B34" s="47"/>
      <c r="C34" s="44"/>
      <c r="D34" s="44"/>
      <c r="E34" s="44"/>
      <c r="F34" s="44"/>
      <c r="G34" s="44"/>
    </row>
    <row r="35" spans="1:7" ht="12.75">
      <c r="A35" s="44"/>
      <c r="B35" s="47"/>
      <c r="C35" s="44"/>
      <c r="D35" s="44"/>
      <c r="E35" s="44"/>
      <c r="F35" s="44"/>
      <c r="G35" s="44"/>
    </row>
    <row r="36" spans="1:7" ht="12.75">
      <c r="A36" s="44"/>
      <c r="B36" s="47"/>
      <c r="C36" s="44"/>
      <c r="D36" s="44"/>
      <c r="E36" s="44"/>
      <c r="F36" s="44"/>
      <c r="G36" s="44"/>
    </row>
    <row r="37" spans="1:7" ht="12.75">
      <c r="A37" s="44"/>
      <c r="B37" s="47"/>
      <c r="C37" s="44"/>
      <c r="D37" s="44"/>
      <c r="E37" s="44"/>
      <c r="F37" s="44"/>
      <c r="G37" s="44"/>
    </row>
    <row r="38" spans="1:7" ht="12.75">
      <c r="A38" s="44"/>
      <c r="B38" s="47"/>
      <c r="C38" s="44"/>
      <c r="D38" s="44"/>
      <c r="E38" s="44"/>
      <c r="F38" s="44"/>
      <c r="G38" s="44"/>
    </row>
    <row r="39" spans="1:7" ht="12.75">
      <c r="A39" s="44"/>
      <c r="B39" s="47"/>
      <c r="C39" s="44"/>
      <c r="D39" s="44"/>
      <c r="E39" s="44"/>
      <c r="F39" s="44"/>
      <c r="G39" s="44"/>
    </row>
    <row r="40" spans="1:7" ht="12.75">
      <c r="A40" s="44"/>
      <c r="B40" s="47"/>
      <c r="C40" s="44"/>
      <c r="D40" s="44"/>
      <c r="E40" s="44"/>
      <c r="F40" s="44"/>
      <c r="G40" s="44"/>
    </row>
    <row r="41" spans="1:7" ht="12.75">
      <c r="A41" s="44"/>
      <c r="B41" s="47"/>
      <c r="C41" s="44"/>
      <c r="D41" s="44"/>
      <c r="E41" s="44"/>
      <c r="F41" s="44"/>
      <c r="G41" s="44"/>
    </row>
    <row r="42" spans="1:7" ht="12.75">
      <c r="A42" s="44"/>
      <c r="B42" s="47"/>
      <c r="C42" s="44"/>
      <c r="D42" s="44"/>
      <c r="E42" s="44"/>
      <c r="F42" s="44"/>
      <c r="G42" s="44"/>
    </row>
    <row r="43" spans="1:7" ht="12.75">
      <c r="A43" s="44"/>
      <c r="B43" s="47"/>
      <c r="C43" s="44"/>
      <c r="D43" s="44"/>
      <c r="E43" s="44"/>
      <c r="F43" s="44"/>
      <c r="G43" s="44"/>
    </row>
    <row r="44" spans="1:7" ht="12.75">
      <c r="A44" s="44"/>
      <c r="B44" s="47"/>
      <c r="C44" s="44"/>
      <c r="D44" s="44"/>
      <c r="E44" s="44"/>
      <c r="F44" s="44"/>
      <c r="G44" s="44"/>
    </row>
    <row r="45" spans="1:7" ht="12.75">
      <c r="A45" s="44"/>
      <c r="B45" s="47"/>
      <c r="C45" s="44"/>
      <c r="D45" s="44"/>
      <c r="E45" s="44"/>
      <c r="F45" s="44"/>
      <c r="G45" s="44"/>
    </row>
    <row r="46" spans="1:7" ht="12.75">
      <c r="A46" s="44"/>
      <c r="B46" s="47"/>
      <c r="C46" s="44"/>
      <c r="D46" s="44"/>
      <c r="E46" s="44"/>
      <c r="F46" s="44"/>
      <c r="G46" s="44"/>
    </row>
    <row r="47" spans="1:7" ht="12.75">
      <c r="A47" s="44"/>
      <c r="B47" s="47"/>
      <c r="C47" s="44"/>
      <c r="D47" s="44"/>
      <c r="E47" s="44"/>
      <c r="F47" s="44"/>
      <c r="G47" s="44"/>
    </row>
    <row r="48" spans="1:7" ht="12.75">
      <c r="A48" s="44"/>
      <c r="B48" s="47"/>
      <c r="C48" s="44"/>
      <c r="D48" s="44"/>
      <c r="E48" s="44"/>
      <c r="F48" s="44"/>
      <c r="G48" s="44"/>
    </row>
    <row r="49" spans="1:7" ht="12.75">
      <c r="A49" s="44"/>
      <c r="B49" s="47"/>
      <c r="C49" s="44"/>
      <c r="D49" s="44"/>
      <c r="E49" s="44"/>
      <c r="F49" s="44"/>
      <c r="G49" s="44"/>
    </row>
    <row r="50" spans="1:7" ht="12.75">
      <c r="A50" s="44"/>
      <c r="B50" s="47"/>
      <c r="C50" s="44"/>
      <c r="D50" s="44"/>
      <c r="E50" s="44"/>
      <c r="F50" s="44"/>
      <c r="G50" s="44"/>
    </row>
    <row r="51" spans="1:7" ht="12.75">
      <c r="A51" s="44"/>
      <c r="B51" s="47"/>
      <c r="C51" s="44"/>
      <c r="D51" s="44"/>
      <c r="E51" s="44"/>
      <c r="F51" s="44"/>
      <c r="G51" s="44"/>
    </row>
    <row r="52" spans="1:7" ht="12.75">
      <c r="A52" s="44"/>
      <c r="B52" s="47"/>
      <c r="C52" s="44"/>
      <c r="D52" s="44"/>
      <c r="E52" s="44"/>
      <c r="F52" s="44"/>
      <c r="G52" s="44"/>
    </row>
    <row r="53" spans="1:7" ht="12.75">
      <c r="A53" s="44"/>
      <c r="B53" s="47"/>
      <c r="C53" s="44"/>
      <c r="D53" s="44"/>
      <c r="E53" s="44"/>
      <c r="F53" s="44"/>
      <c r="G53" s="44"/>
    </row>
    <row r="54" spans="1:7" ht="12.75">
      <c r="A54" s="44"/>
      <c r="B54" s="47"/>
      <c r="C54" s="44"/>
      <c r="D54" s="44"/>
      <c r="E54" s="44"/>
      <c r="F54" s="44"/>
      <c r="G54" s="44"/>
    </row>
    <row r="55" spans="1:7" ht="12.75">
      <c r="A55" s="44"/>
      <c r="B55" s="47"/>
      <c r="C55" s="44"/>
      <c r="D55" s="44"/>
      <c r="E55" s="44"/>
      <c r="F55" s="44"/>
      <c r="G55" s="44"/>
    </row>
    <row r="56" spans="1:7" ht="12.75">
      <c r="A56" s="44"/>
      <c r="B56" s="47"/>
      <c r="C56" s="44"/>
      <c r="D56" s="44"/>
      <c r="E56" s="44"/>
      <c r="F56" s="44"/>
      <c r="G56" s="44"/>
    </row>
    <row r="57" spans="1:7" ht="12.75">
      <c r="A57" s="44"/>
      <c r="B57" s="47"/>
      <c r="C57" s="44"/>
      <c r="D57" s="44"/>
      <c r="E57" s="44"/>
      <c r="F57" s="44"/>
      <c r="G57" s="44"/>
    </row>
    <row r="58" spans="1:7" ht="12.75">
      <c r="A58" s="44"/>
      <c r="B58" s="47"/>
      <c r="C58" s="44"/>
      <c r="D58" s="44"/>
      <c r="E58" s="44"/>
      <c r="F58" s="44"/>
      <c r="G58" s="44"/>
    </row>
    <row r="59" spans="1:7" ht="12.75">
      <c r="A59" s="44"/>
      <c r="B59" s="47"/>
      <c r="C59" s="44"/>
      <c r="D59" s="44"/>
      <c r="E59" s="44"/>
      <c r="F59" s="44"/>
      <c r="G59" s="44"/>
    </row>
    <row r="60" spans="1:7" ht="12.75">
      <c r="A60" s="44"/>
      <c r="B60" s="47"/>
      <c r="C60" s="44"/>
      <c r="D60" s="44"/>
      <c r="E60" s="44"/>
      <c r="F60" s="44"/>
      <c r="G60" s="4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- 2012&amp;C&amp;"Arial Cyr,полужирный"&amp;12Марафон женщины&amp;RГПЗ "Столбы" 6-8 января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M3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6.375" style="18" customWidth="1"/>
    <col min="2" max="2" width="28.00390625" style="0" customWidth="1"/>
    <col min="3" max="4" width="9.375" style="18" bestFit="1" customWidth="1"/>
    <col min="5" max="5" width="9.375" style="0" bestFit="1" customWidth="1"/>
    <col min="6" max="6" width="9.125" style="18" customWidth="1"/>
  </cols>
  <sheetData>
    <row r="2" spans="1:6" s="18" customFormat="1" ht="12.75">
      <c r="A2" s="16" t="s">
        <v>5</v>
      </c>
      <c r="B2" s="16" t="s">
        <v>3</v>
      </c>
      <c r="C2" s="16" t="s">
        <v>114</v>
      </c>
      <c r="D2" s="16" t="s">
        <v>115</v>
      </c>
      <c r="E2" s="16" t="s">
        <v>116</v>
      </c>
      <c r="F2" s="16" t="s">
        <v>51</v>
      </c>
    </row>
    <row r="3" spans="1:6" ht="15">
      <c r="A3" s="16">
        <v>1</v>
      </c>
      <c r="B3" s="14" t="s">
        <v>21</v>
      </c>
      <c r="C3" s="16">
        <v>6.5</v>
      </c>
      <c r="D3" s="16">
        <v>5</v>
      </c>
      <c r="E3" s="16">
        <v>2</v>
      </c>
      <c r="F3" s="16">
        <f aca="true" t="shared" si="0" ref="F3:F15">C3+D3+E3</f>
        <v>13.5</v>
      </c>
    </row>
    <row r="4" spans="1:6" ht="15">
      <c r="A4" s="16">
        <v>2</v>
      </c>
      <c r="B4" s="14" t="s">
        <v>27</v>
      </c>
      <c r="C4" s="16">
        <v>1</v>
      </c>
      <c r="D4" s="16">
        <v>1</v>
      </c>
      <c r="E4" s="16">
        <v>12</v>
      </c>
      <c r="F4" s="16">
        <f t="shared" si="0"/>
        <v>14</v>
      </c>
    </row>
    <row r="5" spans="1:6" ht="15">
      <c r="A5" s="16">
        <v>3</v>
      </c>
      <c r="B5" s="14" t="s">
        <v>6</v>
      </c>
      <c r="C5" s="16">
        <v>9</v>
      </c>
      <c r="D5" s="16">
        <v>4</v>
      </c>
      <c r="E5" s="16">
        <v>1</v>
      </c>
      <c r="F5" s="16">
        <f t="shared" si="0"/>
        <v>14</v>
      </c>
    </row>
    <row r="6" spans="1:6" ht="15">
      <c r="A6" s="16">
        <v>4</v>
      </c>
      <c r="B6" s="14" t="s">
        <v>20</v>
      </c>
      <c r="C6" s="16">
        <v>3.5</v>
      </c>
      <c r="D6" s="16">
        <v>3</v>
      </c>
      <c r="E6" s="16">
        <v>9</v>
      </c>
      <c r="F6" s="16">
        <f t="shared" si="0"/>
        <v>15.5</v>
      </c>
    </row>
    <row r="7" spans="1:6" ht="15">
      <c r="A7" s="16">
        <v>5</v>
      </c>
      <c r="B7" s="14" t="s">
        <v>7</v>
      </c>
      <c r="C7" s="16">
        <v>8</v>
      </c>
      <c r="D7" s="16">
        <v>6</v>
      </c>
      <c r="E7" s="16">
        <v>3</v>
      </c>
      <c r="F7" s="16">
        <f t="shared" si="0"/>
        <v>17</v>
      </c>
    </row>
    <row r="8" spans="1:6" ht="15">
      <c r="A8" s="16">
        <v>6</v>
      </c>
      <c r="B8" s="14" t="s">
        <v>12</v>
      </c>
      <c r="C8" s="16">
        <v>6.5</v>
      </c>
      <c r="D8" s="16">
        <v>2</v>
      </c>
      <c r="E8" s="16">
        <v>10</v>
      </c>
      <c r="F8" s="16">
        <f t="shared" si="0"/>
        <v>18.5</v>
      </c>
    </row>
    <row r="9" spans="1:6" ht="15">
      <c r="A9" s="16">
        <v>7</v>
      </c>
      <c r="B9" s="14" t="s">
        <v>22</v>
      </c>
      <c r="C9" s="16">
        <v>2</v>
      </c>
      <c r="D9" s="16">
        <v>13</v>
      </c>
      <c r="E9" s="16">
        <v>4</v>
      </c>
      <c r="F9" s="16">
        <f t="shared" si="0"/>
        <v>19</v>
      </c>
    </row>
    <row r="10" spans="1:6" ht="15">
      <c r="A10" s="16">
        <v>8</v>
      </c>
      <c r="B10" s="14" t="s">
        <v>10</v>
      </c>
      <c r="C10" s="16">
        <v>3.5</v>
      </c>
      <c r="D10" s="16">
        <v>11</v>
      </c>
      <c r="E10" s="16">
        <v>7</v>
      </c>
      <c r="F10" s="16">
        <f t="shared" si="0"/>
        <v>21.5</v>
      </c>
    </row>
    <row r="11" spans="1:6" ht="15">
      <c r="A11" s="16">
        <v>9</v>
      </c>
      <c r="B11" s="14" t="s">
        <v>18</v>
      </c>
      <c r="C11" s="16">
        <v>10</v>
      </c>
      <c r="D11" s="16">
        <v>8</v>
      </c>
      <c r="E11" s="16">
        <v>6</v>
      </c>
      <c r="F11" s="16">
        <f t="shared" si="0"/>
        <v>24</v>
      </c>
    </row>
    <row r="12" spans="1:6" ht="15">
      <c r="A12" s="16">
        <v>10</v>
      </c>
      <c r="B12" s="14" t="s">
        <v>14</v>
      </c>
      <c r="C12" s="16">
        <v>13</v>
      </c>
      <c r="D12" s="16">
        <v>7</v>
      </c>
      <c r="E12" s="16">
        <v>8</v>
      </c>
      <c r="F12" s="16">
        <f t="shared" si="0"/>
        <v>28</v>
      </c>
    </row>
    <row r="13" spans="1:6" ht="15">
      <c r="A13" s="16">
        <v>11</v>
      </c>
      <c r="B13" s="14" t="s">
        <v>23</v>
      </c>
      <c r="C13" s="16">
        <v>5</v>
      </c>
      <c r="D13" s="16">
        <v>10</v>
      </c>
      <c r="E13" s="16">
        <v>13</v>
      </c>
      <c r="F13" s="16">
        <f t="shared" si="0"/>
        <v>28</v>
      </c>
    </row>
    <row r="14" spans="1:6" ht="15">
      <c r="A14" s="16">
        <v>12</v>
      </c>
      <c r="B14" s="14" t="s">
        <v>24</v>
      </c>
      <c r="C14" s="16">
        <v>11</v>
      </c>
      <c r="D14" s="16">
        <v>12</v>
      </c>
      <c r="E14" s="16">
        <v>5</v>
      </c>
      <c r="F14" s="16">
        <f t="shared" si="0"/>
        <v>28</v>
      </c>
    </row>
    <row r="15" spans="1:6" ht="15">
      <c r="A15" s="16">
        <v>13</v>
      </c>
      <c r="B15" s="14" t="s">
        <v>16</v>
      </c>
      <c r="C15" s="16">
        <v>12</v>
      </c>
      <c r="D15" s="16">
        <v>9</v>
      </c>
      <c r="E15" s="16">
        <v>11</v>
      </c>
      <c r="F15" s="16">
        <f t="shared" si="0"/>
        <v>32</v>
      </c>
    </row>
    <row r="18" spans="1:6" s="18" customFormat="1" ht="12.75">
      <c r="A18" s="16" t="s">
        <v>5</v>
      </c>
      <c r="B18" s="16" t="s">
        <v>3</v>
      </c>
      <c r="C18" s="16" t="s">
        <v>114</v>
      </c>
      <c r="D18" s="16" t="s">
        <v>115</v>
      </c>
      <c r="E18" s="16" t="s">
        <v>116</v>
      </c>
      <c r="F18" s="16" t="s">
        <v>51</v>
      </c>
    </row>
    <row r="19" spans="1:6" ht="15">
      <c r="A19" s="16">
        <v>1</v>
      </c>
      <c r="B19" s="13" t="s">
        <v>41</v>
      </c>
      <c r="C19" s="16">
        <v>1</v>
      </c>
      <c r="D19" s="16">
        <v>3</v>
      </c>
      <c r="E19" s="16">
        <v>1</v>
      </c>
      <c r="F19" s="16">
        <f>C19+D19+E19</f>
        <v>5</v>
      </c>
    </row>
    <row r="20" spans="1:6" ht="15">
      <c r="A20" s="16">
        <v>2</v>
      </c>
      <c r="B20" s="12" t="s">
        <v>47</v>
      </c>
      <c r="C20" s="16">
        <v>2</v>
      </c>
      <c r="D20" s="16">
        <v>1</v>
      </c>
      <c r="E20" s="16">
        <v>3</v>
      </c>
      <c r="F20" s="16">
        <f>C20+D20+E20</f>
        <v>6</v>
      </c>
    </row>
    <row r="21" spans="1:6" ht="15">
      <c r="A21" s="16">
        <v>3</v>
      </c>
      <c r="B21" s="13" t="s">
        <v>49</v>
      </c>
      <c r="C21" s="16">
        <v>3</v>
      </c>
      <c r="D21" s="16">
        <v>5</v>
      </c>
      <c r="E21" s="16">
        <v>2</v>
      </c>
      <c r="F21" s="16">
        <f>C21+D21+E21</f>
        <v>10</v>
      </c>
    </row>
    <row r="22" spans="1:6" ht="15">
      <c r="A22" s="16">
        <v>4</v>
      </c>
      <c r="B22" s="13" t="s">
        <v>46</v>
      </c>
      <c r="C22" s="16">
        <v>5</v>
      </c>
      <c r="D22" s="16">
        <v>2</v>
      </c>
      <c r="E22" s="16">
        <v>4</v>
      </c>
      <c r="F22" s="16">
        <f>C22+D22+E22</f>
        <v>11</v>
      </c>
    </row>
    <row r="23" spans="1:6" ht="15">
      <c r="A23" s="16">
        <v>5</v>
      </c>
      <c r="B23" s="13" t="s">
        <v>38</v>
      </c>
      <c r="C23" s="16">
        <v>4</v>
      </c>
      <c r="D23" s="16">
        <v>4</v>
      </c>
      <c r="E23" s="16">
        <v>5</v>
      </c>
      <c r="F23" s="16">
        <f>C23+D23+E23</f>
        <v>13</v>
      </c>
    </row>
    <row r="28" spans="1:39" ht="12.75">
      <c r="A28"/>
      <c r="B28" t="s">
        <v>117</v>
      </c>
      <c r="C28"/>
      <c r="D28"/>
      <c r="F28" t="s">
        <v>118</v>
      </c>
      <c r="AI28" s="18"/>
      <c r="AK28" s="18"/>
      <c r="AL28" s="18"/>
      <c r="AM28" s="18"/>
    </row>
    <row r="29" spans="1:39" ht="12.75">
      <c r="A29"/>
      <c r="C29"/>
      <c r="D29"/>
      <c r="F29"/>
      <c r="AI29" s="18"/>
      <c r="AK29" s="18"/>
      <c r="AL29" s="18"/>
      <c r="AM29" s="18"/>
    </row>
    <row r="30" spans="1:39" ht="12.75">
      <c r="A30"/>
      <c r="C30"/>
      <c r="D30"/>
      <c r="F30"/>
      <c r="AI30" s="18"/>
      <c r="AK30" s="18"/>
      <c r="AL30" s="18"/>
      <c r="AM30" s="18"/>
    </row>
    <row r="31" spans="1:39" ht="12.75">
      <c r="A31"/>
      <c r="B31" t="s">
        <v>119</v>
      </c>
      <c r="C31"/>
      <c r="D31"/>
      <c r="F31" t="s">
        <v>120</v>
      </c>
      <c r="AI31" s="18"/>
      <c r="AK31" s="18"/>
      <c r="AL31" s="18"/>
      <c r="AM31" s="1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M31"/>
  <sheetViews>
    <sheetView workbookViewId="0" topLeftCell="A1">
      <selection activeCell="B2" sqref="B2"/>
    </sheetView>
  </sheetViews>
  <sheetFormatPr defaultColWidth="9.00390625" defaultRowHeight="12.75"/>
  <cols>
    <col min="1" max="1" width="6.375" style="18" customWidth="1"/>
    <col min="2" max="2" width="28.00390625" style="0" customWidth="1"/>
    <col min="3" max="4" width="9.375" style="18" bestFit="1" customWidth="1"/>
    <col min="5" max="5" width="9.375" style="0" bestFit="1" customWidth="1"/>
    <col min="6" max="6" width="9.125" style="18" customWidth="1"/>
  </cols>
  <sheetData>
    <row r="2" spans="1:6" s="18" customFormat="1" ht="12.75">
      <c r="A2" s="16" t="s">
        <v>5</v>
      </c>
      <c r="B2" s="16" t="s">
        <v>3</v>
      </c>
      <c r="C2" s="16" t="s">
        <v>114</v>
      </c>
      <c r="D2" s="16" t="s">
        <v>115</v>
      </c>
      <c r="E2" s="16" t="s">
        <v>116</v>
      </c>
      <c r="F2" s="16" t="s">
        <v>51</v>
      </c>
    </row>
    <row r="3" spans="1:6" ht="15">
      <c r="A3" s="16">
        <v>1</v>
      </c>
      <c r="B3" s="14" t="s">
        <v>21</v>
      </c>
      <c r="C3" s="16">
        <v>6.5</v>
      </c>
      <c r="D3" s="16">
        <v>5</v>
      </c>
      <c r="E3" s="16">
        <v>2</v>
      </c>
      <c r="F3" s="16">
        <f aca="true" t="shared" si="0" ref="F3:F15">C3+D3+E3</f>
        <v>13.5</v>
      </c>
    </row>
    <row r="4" spans="1:6" ht="15">
      <c r="A4" s="16">
        <v>2</v>
      </c>
      <c r="B4" s="14" t="s">
        <v>27</v>
      </c>
      <c r="C4" s="16">
        <v>1</v>
      </c>
      <c r="D4" s="16">
        <v>1</v>
      </c>
      <c r="E4" s="16">
        <v>12</v>
      </c>
      <c r="F4" s="16">
        <f t="shared" si="0"/>
        <v>14</v>
      </c>
    </row>
    <row r="5" spans="1:6" ht="15">
      <c r="A5" s="16">
        <v>3</v>
      </c>
      <c r="B5" s="14" t="s">
        <v>6</v>
      </c>
      <c r="C5" s="16">
        <v>9</v>
      </c>
      <c r="D5" s="16">
        <v>4</v>
      </c>
      <c r="E5" s="16">
        <v>1</v>
      </c>
      <c r="F5" s="16">
        <f t="shared" si="0"/>
        <v>14</v>
      </c>
    </row>
    <row r="6" spans="1:6" ht="15">
      <c r="A6" s="16">
        <v>4</v>
      </c>
      <c r="B6" s="14" t="s">
        <v>20</v>
      </c>
      <c r="C6" s="16">
        <v>3.5</v>
      </c>
      <c r="D6" s="16">
        <v>2</v>
      </c>
      <c r="E6" s="16">
        <v>9</v>
      </c>
      <c r="F6" s="16">
        <f t="shared" si="0"/>
        <v>14.5</v>
      </c>
    </row>
    <row r="7" spans="1:6" ht="15">
      <c r="A7" s="16">
        <v>5</v>
      </c>
      <c r="B7" s="14" t="s">
        <v>7</v>
      </c>
      <c r="C7" s="16">
        <v>8</v>
      </c>
      <c r="D7" s="16">
        <v>6</v>
      </c>
      <c r="E7" s="16">
        <v>3</v>
      </c>
      <c r="F7" s="16">
        <f t="shared" si="0"/>
        <v>17</v>
      </c>
    </row>
    <row r="8" spans="1:6" ht="15">
      <c r="A8" s="16">
        <v>6</v>
      </c>
      <c r="B8" s="14" t="s">
        <v>22</v>
      </c>
      <c r="C8" s="16">
        <v>2</v>
      </c>
      <c r="D8" s="16">
        <v>13</v>
      </c>
      <c r="E8" s="16">
        <v>4</v>
      </c>
      <c r="F8" s="16">
        <f t="shared" si="0"/>
        <v>19</v>
      </c>
    </row>
    <row r="9" spans="1:6" ht="15">
      <c r="A9" s="16">
        <v>7</v>
      </c>
      <c r="B9" s="14" t="s">
        <v>12</v>
      </c>
      <c r="C9" s="16">
        <v>6.5</v>
      </c>
      <c r="D9" s="16">
        <v>3</v>
      </c>
      <c r="E9" s="16">
        <v>10</v>
      </c>
      <c r="F9" s="16">
        <f t="shared" si="0"/>
        <v>19.5</v>
      </c>
    </row>
    <row r="10" spans="1:6" ht="15">
      <c r="A10" s="16">
        <v>8</v>
      </c>
      <c r="B10" s="14" t="s">
        <v>10</v>
      </c>
      <c r="C10" s="16">
        <v>3.5</v>
      </c>
      <c r="D10" s="16">
        <v>11</v>
      </c>
      <c r="E10" s="16">
        <v>7</v>
      </c>
      <c r="F10" s="16">
        <f t="shared" si="0"/>
        <v>21.5</v>
      </c>
    </row>
    <row r="11" spans="1:6" ht="15">
      <c r="A11" s="16">
        <v>9</v>
      </c>
      <c r="B11" s="14" t="s">
        <v>18</v>
      </c>
      <c r="C11" s="16">
        <v>10</v>
      </c>
      <c r="D11" s="16">
        <v>7</v>
      </c>
      <c r="E11" s="16">
        <v>6</v>
      </c>
      <c r="F11" s="16">
        <f t="shared" si="0"/>
        <v>23</v>
      </c>
    </row>
    <row r="12" spans="1:6" ht="15">
      <c r="A12" s="16">
        <v>10</v>
      </c>
      <c r="B12" s="14" t="s">
        <v>23</v>
      </c>
      <c r="C12" s="16">
        <v>5</v>
      </c>
      <c r="D12" s="16">
        <v>10</v>
      </c>
      <c r="E12" s="16">
        <v>13</v>
      </c>
      <c r="F12" s="16">
        <f t="shared" si="0"/>
        <v>28</v>
      </c>
    </row>
    <row r="13" spans="1:6" ht="15">
      <c r="A13" s="16">
        <v>11</v>
      </c>
      <c r="B13" s="14" t="s">
        <v>24</v>
      </c>
      <c r="C13" s="16">
        <v>11</v>
      </c>
      <c r="D13" s="16">
        <v>12</v>
      </c>
      <c r="E13" s="16">
        <v>5</v>
      </c>
      <c r="F13" s="16">
        <f t="shared" si="0"/>
        <v>28</v>
      </c>
    </row>
    <row r="14" spans="1:6" ht="15">
      <c r="A14" s="16">
        <v>12</v>
      </c>
      <c r="B14" s="14" t="s">
        <v>14</v>
      </c>
      <c r="C14" s="16">
        <v>13</v>
      </c>
      <c r="D14" s="16">
        <v>9</v>
      </c>
      <c r="E14" s="16">
        <v>8</v>
      </c>
      <c r="F14" s="16">
        <f t="shared" si="0"/>
        <v>30</v>
      </c>
    </row>
    <row r="15" spans="1:6" ht="15">
      <c r="A15" s="16">
        <v>13</v>
      </c>
      <c r="B15" s="14" t="s">
        <v>16</v>
      </c>
      <c r="C15" s="16">
        <v>12</v>
      </c>
      <c r="D15" s="16">
        <v>8</v>
      </c>
      <c r="E15" s="16">
        <v>11</v>
      </c>
      <c r="F15" s="16">
        <f t="shared" si="0"/>
        <v>31</v>
      </c>
    </row>
    <row r="18" spans="1:6" s="18" customFormat="1" ht="12.75">
      <c r="A18" s="16" t="s">
        <v>5</v>
      </c>
      <c r="B18" s="16" t="s">
        <v>3</v>
      </c>
      <c r="C18" s="16" t="s">
        <v>114</v>
      </c>
      <c r="D18" s="16" t="s">
        <v>115</v>
      </c>
      <c r="E18" s="16" t="s">
        <v>116</v>
      </c>
      <c r="F18" s="16" t="s">
        <v>51</v>
      </c>
    </row>
    <row r="19" spans="1:6" ht="15">
      <c r="A19" s="16">
        <v>1</v>
      </c>
      <c r="B19" s="13" t="s">
        <v>41</v>
      </c>
      <c r="C19" s="16">
        <v>1</v>
      </c>
      <c r="D19" s="16">
        <v>3</v>
      </c>
      <c r="E19" s="16">
        <v>1</v>
      </c>
      <c r="F19" s="16">
        <f>C19+D19+E19</f>
        <v>5</v>
      </c>
    </row>
    <row r="20" spans="1:6" ht="15">
      <c r="A20" s="16">
        <v>2</v>
      </c>
      <c r="B20" s="12" t="s">
        <v>47</v>
      </c>
      <c r="C20" s="16">
        <v>2</v>
      </c>
      <c r="D20" s="16">
        <v>1</v>
      </c>
      <c r="E20" s="16">
        <v>3</v>
      </c>
      <c r="F20" s="16">
        <f>C20+D20+E20</f>
        <v>6</v>
      </c>
    </row>
    <row r="21" spans="1:6" ht="15">
      <c r="A21" s="16">
        <v>3</v>
      </c>
      <c r="B21" s="13" t="s">
        <v>49</v>
      </c>
      <c r="C21" s="16">
        <v>3</v>
      </c>
      <c r="D21" s="16">
        <v>5</v>
      </c>
      <c r="E21" s="16">
        <v>2</v>
      </c>
      <c r="F21" s="16">
        <f>C21+D21+E21</f>
        <v>10</v>
      </c>
    </row>
    <row r="22" spans="1:6" ht="15">
      <c r="A22" s="16">
        <v>4</v>
      </c>
      <c r="B22" s="13" t="s">
        <v>46</v>
      </c>
      <c r="C22" s="16">
        <v>5</v>
      </c>
      <c r="D22" s="16">
        <v>2</v>
      </c>
      <c r="E22" s="16">
        <v>4</v>
      </c>
      <c r="F22" s="16">
        <f>C22+D22+E22</f>
        <v>11</v>
      </c>
    </row>
    <row r="23" spans="1:6" ht="15">
      <c r="A23" s="16">
        <v>5</v>
      </c>
      <c r="B23" s="13" t="s">
        <v>38</v>
      </c>
      <c r="C23" s="16">
        <v>4</v>
      </c>
      <c r="D23" s="16">
        <v>4</v>
      </c>
      <c r="E23" s="16">
        <v>5</v>
      </c>
      <c r="F23" s="16">
        <f>C23+D23+E23</f>
        <v>13</v>
      </c>
    </row>
    <row r="28" spans="1:39" ht="12.75">
      <c r="A28"/>
      <c r="B28" t="s">
        <v>117</v>
      </c>
      <c r="C28"/>
      <c r="D28"/>
      <c r="E28" t="s">
        <v>118</v>
      </c>
      <c r="F28"/>
      <c r="AI28" s="18"/>
      <c r="AK28" s="18"/>
      <c r="AL28" s="18"/>
      <c r="AM28" s="18"/>
    </row>
    <row r="29" spans="1:39" ht="12.75">
      <c r="A29"/>
      <c r="C29"/>
      <c r="D29"/>
      <c r="F29"/>
      <c r="AI29" s="18"/>
      <c r="AK29" s="18"/>
      <c r="AL29" s="18"/>
      <c r="AM29" s="18"/>
    </row>
    <row r="30" spans="1:39" ht="12.75">
      <c r="A30"/>
      <c r="C30"/>
      <c r="D30"/>
      <c r="F30"/>
      <c r="AI30" s="18"/>
      <c r="AK30" s="18"/>
      <c r="AL30" s="18"/>
      <c r="AM30" s="18"/>
    </row>
    <row r="31" spans="1:39" ht="12.75">
      <c r="A31"/>
      <c r="B31" t="s">
        <v>119</v>
      </c>
      <c r="C31"/>
      <c r="D31"/>
      <c r="E31" t="s">
        <v>120</v>
      </c>
      <c r="F31"/>
      <c r="AI31" s="18"/>
      <c r="AK31" s="18"/>
      <c r="AL31" s="18"/>
      <c r="AM31" s="1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- 2012&amp;C&amp;"Arial Cyr,полужирный"&amp;12Многоборье&amp;RГПЗ "Столбы" 6-8 января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5"/>
  <sheetViews>
    <sheetView workbookViewId="0" topLeftCell="A1">
      <selection activeCell="B3" sqref="B3"/>
    </sheetView>
  </sheetViews>
  <sheetFormatPr defaultColWidth="9.00390625" defaultRowHeight="12.75"/>
  <cols>
    <col min="1" max="1" width="3.625" style="3" customWidth="1"/>
    <col min="2" max="2" width="23.625" style="3" customWidth="1"/>
    <col min="3" max="3" width="9.25390625" style="3" hidden="1" customWidth="1"/>
    <col min="4" max="4" width="5.375" style="3" customWidth="1"/>
    <col min="5" max="5" width="9.25390625" style="3" hidden="1" customWidth="1"/>
    <col min="6" max="6" width="5.625" style="3" customWidth="1"/>
    <col min="7" max="7" width="5.625" style="3" hidden="1" customWidth="1"/>
    <col min="8" max="8" width="5.625" style="3" customWidth="1"/>
    <col min="9" max="9" width="5.625" style="3" hidden="1" customWidth="1"/>
    <col min="10" max="10" width="5.625" style="3" customWidth="1"/>
    <col min="11" max="11" width="5.625" style="3" hidden="1" customWidth="1"/>
    <col min="12" max="12" width="5.625" style="3" customWidth="1"/>
    <col min="13" max="13" width="5.625" style="3" hidden="1" customWidth="1"/>
    <col min="14" max="14" width="5.625" style="3" customWidth="1"/>
    <col min="15" max="15" width="5.625" style="3" hidden="1" customWidth="1"/>
    <col min="16" max="16" width="5.625" style="3" customWidth="1"/>
    <col min="17" max="17" width="5.625" style="3" hidden="1" customWidth="1"/>
    <col min="18" max="20" width="5.625" style="3" customWidth="1"/>
    <col min="21" max="16384" width="9.125" style="3" customWidth="1"/>
  </cols>
  <sheetData>
    <row r="1" spans="1:20" s="32" customFormat="1" ht="12.75">
      <c r="A1" s="16"/>
      <c r="B1" s="30" t="s">
        <v>0</v>
      </c>
      <c r="C1" s="16">
        <v>1</v>
      </c>
      <c r="D1" s="16">
        <v>1</v>
      </c>
      <c r="E1" s="31">
        <v>2</v>
      </c>
      <c r="F1" s="31">
        <v>2</v>
      </c>
      <c r="G1" s="16">
        <v>3</v>
      </c>
      <c r="H1" s="16">
        <v>3</v>
      </c>
      <c r="I1" s="31">
        <v>4</v>
      </c>
      <c r="J1" s="31">
        <v>4</v>
      </c>
      <c r="K1" s="16">
        <v>5</v>
      </c>
      <c r="L1" s="16">
        <v>5</v>
      </c>
      <c r="M1" s="31">
        <v>6</v>
      </c>
      <c r="N1" s="31">
        <v>6</v>
      </c>
      <c r="O1" s="16">
        <v>7</v>
      </c>
      <c r="P1" s="16">
        <v>7</v>
      </c>
      <c r="Q1" s="31">
        <v>8</v>
      </c>
      <c r="R1" s="16">
        <v>8</v>
      </c>
      <c r="S1" s="134" t="s">
        <v>51</v>
      </c>
      <c r="T1" s="134" t="s">
        <v>5</v>
      </c>
    </row>
    <row r="2" spans="1:20" s="32" customFormat="1" ht="82.5" customHeight="1">
      <c r="A2" s="16"/>
      <c r="B2" s="33" t="s">
        <v>52</v>
      </c>
      <c r="C2" s="132" t="s">
        <v>53</v>
      </c>
      <c r="D2" s="132" t="s">
        <v>53</v>
      </c>
      <c r="E2" s="133" t="s">
        <v>54</v>
      </c>
      <c r="F2" s="133" t="s">
        <v>54</v>
      </c>
      <c r="G2" s="132" t="s">
        <v>55</v>
      </c>
      <c r="H2" s="132" t="s">
        <v>55</v>
      </c>
      <c r="I2" s="133" t="s">
        <v>56</v>
      </c>
      <c r="J2" s="133" t="s">
        <v>56</v>
      </c>
      <c r="K2" s="132" t="s">
        <v>57</v>
      </c>
      <c r="L2" s="132" t="s">
        <v>57</v>
      </c>
      <c r="M2" s="132" t="s">
        <v>58</v>
      </c>
      <c r="N2" s="132" t="s">
        <v>58</v>
      </c>
      <c r="O2" s="133" t="s">
        <v>59</v>
      </c>
      <c r="P2" s="133" t="s">
        <v>59</v>
      </c>
      <c r="Q2" s="132" t="s">
        <v>60</v>
      </c>
      <c r="R2" s="132" t="s">
        <v>60</v>
      </c>
      <c r="S2" s="135"/>
      <c r="T2" s="135"/>
    </row>
    <row r="3" spans="1:20" s="32" customFormat="1" ht="15.75">
      <c r="A3" s="27" t="s">
        <v>0</v>
      </c>
      <c r="B3" s="34" t="s">
        <v>3</v>
      </c>
      <c r="C3" s="132"/>
      <c r="D3" s="132"/>
      <c r="E3" s="133"/>
      <c r="F3" s="133"/>
      <c r="G3" s="132"/>
      <c r="H3" s="132"/>
      <c r="I3" s="133"/>
      <c r="J3" s="133"/>
      <c r="K3" s="132"/>
      <c r="L3" s="132"/>
      <c r="M3" s="132"/>
      <c r="N3" s="132"/>
      <c r="O3" s="133"/>
      <c r="P3" s="133"/>
      <c r="Q3" s="132"/>
      <c r="R3" s="132"/>
      <c r="S3" s="136"/>
      <c r="T3" s="136"/>
    </row>
    <row r="4" spans="1:20" s="36" customFormat="1" ht="15" customHeight="1">
      <c r="A4" s="27">
        <v>16</v>
      </c>
      <c r="B4" s="2" t="s">
        <v>27</v>
      </c>
      <c r="C4" s="2">
        <v>2</v>
      </c>
      <c r="D4" s="2">
        <f aca="true" t="shared" si="0" ref="D4:D20">36-C4-C4</f>
        <v>32</v>
      </c>
      <c r="E4" s="35">
        <v>1</v>
      </c>
      <c r="F4" s="35">
        <f aca="true" t="shared" si="1" ref="F4:F20">36-E4-E4</f>
        <v>34</v>
      </c>
      <c r="G4" s="2">
        <v>1</v>
      </c>
      <c r="H4" s="35">
        <f aca="true" t="shared" si="2" ref="H4:H20">36-G4-G4</f>
        <v>34</v>
      </c>
      <c r="I4" s="35">
        <v>6</v>
      </c>
      <c r="J4" s="35">
        <f aca="true" t="shared" si="3" ref="J4:J20">36-I4-I4</f>
        <v>24</v>
      </c>
      <c r="K4" s="2">
        <v>1</v>
      </c>
      <c r="L4" s="35">
        <f aca="true" t="shared" si="4" ref="L4:L20">36-K4-K4</f>
        <v>34</v>
      </c>
      <c r="M4" s="35">
        <v>2</v>
      </c>
      <c r="N4" s="35">
        <f aca="true" t="shared" si="5" ref="N4:N20">36-M4-M4</f>
        <v>32</v>
      </c>
      <c r="O4" s="2">
        <v>18</v>
      </c>
      <c r="P4" s="35">
        <f aca="true" t="shared" si="6" ref="P4:P20">36-O4-O4</f>
        <v>0</v>
      </c>
      <c r="Q4" s="2">
        <v>18</v>
      </c>
      <c r="R4" s="35">
        <f aca="true" t="shared" si="7" ref="R4:R20">36-Q4-Q4</f>
        <v>0</v>
      </c>
      <c r="S4" s="2">
        <f>D4+F4+H4+J4+L4+N4+P4+R4</f>
        <v>190</v>
      </c>
      <c r="T4" s="2">
        <v>1</v>
      </c>
    </row>
    <row r="5" spans="1:20" s="36" customFormat="1" ht="15" customHeight="1">
      <c r="A5" s="27">
        <v>11</v>
      </c>
      <c r="B5" s="2" t="s">
        <v>11</v>
      </c>
      <c r="C5" s="2">
        <v>7.5</v>
      </c>
      <c r="D5" s="37">
        <f t="shared" si="0"/>
        <v>21</v>
      </c>
      <c r="E5" s="35">
        <v>2</v>
      </c>
      <c r="F5" s="35">
        <f t="shared" si="1"/>
        <v>32</v>
      </c>
      <c r="G5" s="2">
        <v>2</v>
      </c>
      <c r="H5" s="35">
        <f t="shared" si="2"/>
        <v>32</v>
      </c>
      <c r="I5" s="35">
        <v>3</v>
      </c>
      <c r="J5" s="35">
        <f t="shared" si="3"/>
        <v>30</v>
      </c>
      <c r="K5" s="2">
        <v>2</v>
      </c>
      <c r="L5" s="35">
        <f t="shared" si="4"/>
        <v>32</v>
      </c>
      <c r="M5" s="35">
        <v>1</v>
      </c>
      <c r="N5" s="35">
        <f t="shared" si="5"/>
        <v>34</v>
      </c>
      <c r="O5" s="2">
        <v>18</v>
      </c>
      <c r="P5" s="35">
        <f t="shared" si="6"/>
        <v>0</v>
      </c>
      <c r="Q5" s="2">
        <v>6</v>
      </c>
      <c r="R5" s="35">
        <f t="shared" si="7"/>
        <v>24</v>
      </c>
      <c r="S5" s="2">
        <f>F5+H5+J5+L5+N5+P5+R5</f>
        <v>184</v>
      </c>
      <c r="T5" s="2">
        <v>2</v>
      </c>
    </row>
    <row r="6" spans="1:20" s="36" customFormat="1" ht="15" customHeight="1">
      <c r="A6" s="27">
        <v>1</v>
      </c>
      <c r="B6" s="2" t="s">
        <v>20</v>
      </c>
      <c r="C6" s="2">
        <v>5</v>
      </c>
      <c r="D6" s="37">
        <f t="shared" si="0"/>
        <v>26</v>
      </c>
      <c r="E6" s="35">
        <v>5</v>
      </c>
      <c r="F6" s="37">
        <f t="shared" si="1"/>
        <v>26</v>
      </c>
      <c r="G6" s="2">
        <v>4</v>
      </c>
      <c r="H6" s="35">
        <f t="shared" si="2"/>
        <v>28</v>
      </c>
      <c r="I6" s="35">
        <v>4</v>
      </c>
      <c r="J6" s="35">
        <f t="shared" si="3"/>
        <v>28</v>
      </c>
      <c r="K6" s="2">
        <v>3</v>
      </c>
      <c r="L6" s="35">
        <f t="shared" si="4"/>
        <v>30</v>
      </c>
      <c r="M6" s="35">
        <v>4</v>
      </c>
      <c r="N6" s="35">
        <f t="shared" si="5"/>
        <v>28</v>
      </c>
      <c r="O6" s="2">
        <v>1</v>
      </c>
      <c r="P6" s="35">
        <f t="shared" si="6"/>
        <v>34</v>
      </c>
      <c r="Q6" s="2">
        <v>1</v>
      </c>
      <c r="R6" s="35">
        <f t="shared" si="7"/>
        <v>34</v>
      </c>
      <c r="S6" s="2">
        <f>H6+J6+L6+N6+P6+R6</f>
        <v>182</v>
      </c>
      <c r="T6" s="2">
        <v>3</v>
      </c>
    </row>
    <row r="7" spans="1:20" s="36" customFormat="1" ht="15" customHeight="1">
      <c r="A7" s="27">
        <v>17</v>
      </c>
      <c r="B7" s="2" t="s">
        <v>12</v>
      </c>
      <c r="C7" s="2">
        <v>1</v>
      </c>
      <c r="D7" s="2">
        <f t="shared" si="0"/>
        <v>34</v>
      </c>
      <c r="E7" s="35">
        <v>4</v>
      </c>
      <c r="F7" s="35">
        <f t="shared" si="1"/>
        <v>28</v>
      </c>
      <c r="G7" s="2">
        <v>18</v>
      </c>
      <c r="H7" s="35">
        <f t="shared" si="2"/>
        <v>0</v>
      </c>
      <c r="I7" s="35">
        <v>5</v>
      </c>
      <c r="J7" s="35">
        <f t="shared" si="3"/>
        <v>26</v>
      </c>
      <c r="K7" s="2">
        <v>4</v>
      </c>
      <c r="L7" s="35">
        <f t="shared" si="4"/>
        <v>28</v>
      </c>
      <c r="M7" s="35">
        <v>3</v>
      </c>
      <c r="N7" s="35">
        <f t="shared" si="5"/>
        <v>30</v>
      </c>
      <c r="O7" s="2">
        <v>18</v>
      </c>
      <c r="P7" s="35">
        <f t="shared" si="6"/>
        <v>0</v>
      </c>
      <c r="Q7" s="2">
        <v>2</v>
      </c>
      <c r="R7" s="35">
        <f t="shared" si="7"/>
        <v>32</v>
      </c>
      <c r="S7" s="2">
        <f>D7+F7+H7+J7+L7+N7+P7+R7</f>
        <v>178</v>
      </c>
      <c r="T7" s="2">
        <v>4</v>
      </c>
    </row>
    <row r="8" spans="1:20" s="36" customFormat="1" ht="15" customHeight="1">
      <c r="A8" s="27">
        <v>5</v>
      </c>
      <c r="B8" s="2" t="s">
        <v>6</v>
      </c>
      <c r="C8" s="2">
        <v>4</v>
      </c>
      <c r="D8" s="2">
        <f t="shared" si="0"/>
        <v>28</v>
      </c>
      <c r="E8" s="35">
        <v>6</v>
      </c>
      <c r="F8" s="37">
        <f t="shared" si="1"/>
        <v>24</v>
      </c>
      <c r="G8" s="2">
        <v>5.5</v>
      </c>
      <c r="H8" s="35">
        <f t="shared" si="2"/>
        <v>25</v>
      </c>
      <c r="I8" s="35">
        <v>1</v>
      </c>
      <c r="J8" s="35">
        <f t="shared" si="3"/>
        <v>34</v>
      </c>
      <c r="K8" s="2">
        <v>5</v>
      </c>
      <c r="L8" s="35">
        <f t="shared" si="4"/>
        <v>26</v>
      </c>
      <c r="M8" s="35">
        <v>8</v>
      </c>
      <c r="N8" s="37">
        <f t="shared" si="5"/>
        <v>20</v>
      </c>
      <c r="O8" s="2">
        <v>2</v>
      </c>
      <c r="P8" s="35">
        <f t="shared" si="6"/>
        <v>32</v>
      </c>
      <c r="Q8" s="2">
        <v>3</v>
      </c>
      <c r="R8" s="35">
        <f t="shared" si="7"/>
        <v>30</v>
      </c>
      <c r="S8" s="2">
        <f>D8+H8+J8+L8+P8+R8</f>
        <v>175</v>
      </c>
      <c r="T8" s="2">
        <v>5</v>
      </c>
    </row>
    <row r="9" spans="1:20" s="36" customFormat="1" ht="15" customHeight="1">
      <c r="A9" s="27">
        <v>2</v>
      </c>
      <c r="B9" s="2" t="s">
        <v>21</v>
      </c>
      <c r="C9" s="2">
        <v>7.5</v>
      </c>
      <c r="D9" s="37">
        <f t="shared" si="0"/>
        <v>21</v>
      </c>
      <c r="E9" s="35">
        <v>7</v>
      </c>
      <c r="F9" s="35">
        <f t="shared" si="1"/>
        <v>22</v>
      </c>
      <c r="G9" s="2">
        <v>5.5</v>
      </c>
      <c r="H9" s="35">
        <f t="shared" si="2"/>
        <v>25</v>
      </c>
      <c r="I9" s="35">
        <v>7.5</v>
      </c>
      <c r="J9" s="37">
        <f t="shared" si="3"/>
        <v>21</v>
      </c>
      <c r="K9" s="2">
        <v>6</v>
      </c>
      <c r="L9" s="35">
        <f t="shared" si="4"/>
        <v>24</v>
      </c>
      <c r="M9" s="35">
        <v>5</v>
      </c>
      <c r="N9" s="35">
        <f t="shared" si="5"/>
        <v>26</v>
      </c>
      <c r="O9" s="2">
        <v>4</v>
      </c>
      <c r="P9" s="35">
        <f t="shared" si="6"/>
        <v>28</v>
      </c>
      <c r="Q9" s="2">
        <v>6</v>
      </c>
      <c r="R9" s="35">
        <f t="shared" si="7"/>
        <v>24</v>
      </c>
      <c r="S9" s="2">
        <f>F9+H9+L9+N9+P9+R9</f>
        <v>149</v>
      </c>
      <c r="T9" s="2">
        <v>6</v>
      </c>
    </row>
    <row r="10" spans="1:20" s="36" customFormat="1" ht="15" customHeight="1">
      <c r="A10" s="27">
        <v>13</v>
      </c>
      <c r="B10" s="2" t="s">
        <v>61</v>
      </c>
      <c r="C10" s="2">
        <v>3</v>
      </c>
      <c r="D10" s="2">
        <f t="shared" si="0"/>
        <v>30</v>
      </c>
      <c r="E10" s="35">
        <v>3</v>
      </c>
      <c r="F10" s="35">
        <f t="shared" si="1"/>
        <v>30</v>
      </c>
      <c r="G10" s="2">
        <v>3</v>
      </c>
      <c r="H10" s="35">
        <f t="shared" si="2"/>
        <v>30</v>
      </c>
      <c r="I10" s="35">
        <v>2</v>
      </c>
      <c r="J10" s="35">
        <f t="shared" si="3"/>
        <v>32</v>
      </c>
      <c r="K10" s="2">
        <v>18</v>
      </c>
      <c r="L10" s="35">
        <f t="shared" si="4"/>
        <v>0</v>
      </c>
      <c r="M10" s="35">
        <v>18</v>
      </c>
      <c r="N10" s="35">
        <f t="shared" si="5"/>
        <v>0</v>
      </c>
      <c r="O10" s="2">
        <v>6</v>
      </c>
      <c r="P10" s="35">
        <f t="shared" si="6"/>
        <v>24</v>
      </c>
      <c r="Q10" s="2">
        <v>18</v>
      </c>
      <c r="R10" s="35">
        <f t="shared" si="7"/>
        <v>0</v>
      </c>
      <c r="S10" s="2">
        <f>D10+F10+H10+J10+L10+N10+P10+R10</f>
        <v>146</v>
      </c>
      <c r="T10" s="2">
        <v>7</v>
      </c>
    </row>
    <row r="11" spans="1:20" s="36" customFormat="1" ht="15" customHeight="1">
      <c r="A11" s="27">
        <v>7</v>
      </c>
      <c r="B11" s="2" t="s">
        <v>7</v>
      </c>
      <c r="C11" s="2">
        <v>9</v>
      </c>
      <c r="D11" s="37">
        <f t="shared" si="0"/>
        <v>18</v>
      </c>
      <c r="E11" s="35">
        <v>8.5</v>
      </c>
      <c r="F11" s="35">
        <f t="shared" si="1"/>
        <v>19</v>
      </c>
      <c r="G11" s="2">
        <v>18</v>
      </c>
      <c r="H11" s="35">
        <f t="shared" si="2"/>
        <v>0</v>
      </c>
      <c r="I11" s="35">
        <v>7.5</v>
      </c>
      <c r="J11" s="35">
        <f t="shared" si="3"/>
        <v>21</v>
      </c>
      <c r="K11" s="2">
        <v>7</v>
      </c>
      <c r="L11" s="35">
        <f t="shared" si="4"/>
        <v>22</v>
      </c>
      <c r="M11" s="35">
        <v>6</v>
      </c>
      <c r="N11" s="35">
        <f t="shared" si="5"/>
        <v>24</v>
      </c>
      <c r="O11" s="2">
        <v>3</v>
      </c>
      <c r="P11" s="35">
        <f t="shared" si="6"/>
        <v>30</v>
      </c>
      <c r="Q11" s="2">
        <v>4</v>
      </c>
      <c r="R11" s="35">
        <f t="shared" si="7"/>
        <v>28</v>
      </c>
      <c r="S11" s="2">
        <f>F11+H11+J11+L11+N11+P11+R11</f>
        <v>144</v>
      </c>
      <c r="T11" s="2">
        <v>8</v>
      </c>
    </row>
    <row r="12" spans="1:20" s="36" customFormat="1" ht="15" customHeight="1">
      <c r="A12" s="27">
        <v>8</v>
      </c>
      <c r="B12" s="2" t="s">
        <v>62</v>
      </c>
      <c r="C12" s="2">
        <v>6</v>
      </c>
      <c r="D12" s="2">
        <f t="shared" si="0"/>
        <v>24</v>
      </c>
      <c r="E12" s="35">
        <v>10</v>
      </c>
      <c r="F12" s="35">
        <f t="shared" si="1"/>
        <v>16</v>
      </c>
      <c r="G12" s="2">
        <v>7</v>
      </c>
      <c r="H12" s="35">
        <f t="shared" si="2"/>
        <v>22</v>
      </c>
      <c r="I12" s="35">
        <v>9.5</v>
      </c>
      <c r="J12" s="35">
        <f t="shared" si="3"/>
        <v>17</v>
      </c>
      <c r="K12" s="2">
        <v>18</v>
      </c>
      <c r="L12" s="35">
        <f t="shared" si="4"/>
        <v>0</v>
      </c>
      <c r="M12" s="35">
        <v>7</v>
      </c>
      <c r="N12" s="35">
        <f t="shared" si="5"/>
        <v>22</v>
      </c>
      <c r="O12" s="2">
        <v>18</v>
      </c>
      <c r="P12" s="35">
        <f t="shared" si="6"/>
        <v>0</v>
      </c>
      <c r="Q12" s="2">
        <v>6</v>
      </c>
      <c r="R12" s="35">
        <f t="shared" si="7"/>
        <v>24</v>
      </c>
      <c r="S12" s="2">
        <f>D12+F12+H12+J12+L12+N12+P12+R12</f>
        <v>125</v>
      </c>
      <c r="T12" s="2">
        <v>9</v>
      </c>
    </row>
    <row r="13" spans="1:20" s="36" customFormat="1" ht="15" customHeight="1">
      <c r="A13" s="27">
        <v>10</v>
      </c>
      <c r="B13" s="2" t="s">
        <v>18</v>
      </c>
      <c r="C13" s="2">
        <v>14</v>
      </c>
      <c r="D13" s="37">
        <f t="shared" si="0"/>
        <v>8</v>
      </c>
      <c r="E13" s="35">
        <v>11</v>
      </c>
      <c r="F13" s="35">
        <f t="shared" si="1"/>
        <v>14</v>
      </c>
      <c r="G13" s="2">
        <v>8.5</v>
      </c>
      <c r="H13" s="35">
        <f t="shared" si="2"/>
        <v>19</v>
      </c>
      <c r="I13" s="35">
        <v>11</v>
      </c>
      <c r="J13" s="35">
        <f t="shared" si="3"/>
        <v>14</v>
      </c>
      <c r="K13" s="2">
        <v>8</v>
      </c>
      <c r="L13" s="35">
        <f t="shared" si="4"/>
        <v>20</v>
      </c>
      <c r="M13" s="35">
        <v>9</v>
      </c>
      <c r="N13" s="35">
        <f t="shared" si="5"/>
        <v>18</v>
      </c>
      <c r="O13" s="2">
        <v>18</v>
      </c>
      <c r="P13" s="35">
        <f t="shared" si="6"/>
        <v>0</v>
      </c>
      <c r="Q13" s="2">
        <v>8.5</v>
      </c>
      <c r="R13" s="35">
        <f t="shared" si="7"/>
        <v>19</v>
      </c>
      <c r="S13" s="2">
        <f>F13+H13+J13+L13+N13+P13+R13</f>
        <v>104</v>
      </c>
      <c r="T13" s="2">
        <v>10</v>
      </c>
    </row>
    <row r="14" spans="1:20" s="36" customFormat="1" ht="15" customHeight="1">
      <c r="A14" s="27">
        <v>12</v>
      </c>
      <c r="B14" s="2" t="s">
        <v>16</v>
      </c>
      <c r="C14" s="2">
        <v>18</v>
      </c>
      <c r="D14" s="2">
        <f t="shared" si="0"/>
        <v>0</v>
      </c>
      <c r="E14" s="35">
        <v>12</v>
      </c>
      <c r="F14" s="35">
        <f t="shared" si="1"/>
        <v>12</v>
      </c>
      <c r="G14" s="2">
        <v>18</v>
      </c>
      <c r="H14" s="35">
        <f t="shared" si="2"/>
        <v>0</v>
      </c>
      <c r="I14" s="35">
        <v>13</v>
      </c>
      <c r="J14" s="35">
        <f t="shared" si="3"/>
        <v>10</v>
      </c>
      <c r="K14" s="2">
        <v>9</v>
      </c>
      <c r="L14" s="35">
        <f t="shared" si="4"/>
        <v>18</v>
      </c>
      <c r="M14" s="35">
        <v>11</v>
      </c>
      <c r="N14" s="35">
        <f t="shared" si="5"/>
        <v>14</v>
      </c>
      <c r="O14" s="2">
        <v>7</v>
      </c>
      <c r="P14" s="35">
        <f t="shared" si="6"/>
        <v>22</v>
      </c>
      <c r="Q14" s="2">
        <v>8.5</v>
      </c>
      <c r="R14" s="35">
        <f t="shared" si="7"/>
        <v>19</v>
      </c>
      <c r="S14" s="2">
        <f aca="true" t="shared" si="8" ref="S14:S20">D14+F14+H14+J14+L14+N14+P14+R14</f>
        <v>95</v>
      </c>
      <c r="T14" s="2">
        <v>11</v>
      </c>
    </row>
    <row r="15" spans="1:20" s="36" customFormat="1" ht="15" customHeight="1">
      <c r="A15" s="27">
        <v>14</v>
      </c>
      <c r="B15" s="2" t="s">
        <v>14</v>
      </c>
      <c r="C15" s="2">
        <v>10</v>
      </c>
      <c r="D15" s="2">
        <f t="shared" si="0"/>
        <v>16</v>
      </c>
      <c r="E15" s="35">
        <v>8.5</v>
      </c>
      <c r="F15" s="35">
        <f t="shared" si="1"/>
        <v>19</v>
      </c>
      <c r="G15" s="2">
        <v>10.5</v>
      </c>
      <c r="H15" s="35">
        <f t="shared" si="2"/>
        <v>15</v>
      </c>
      <c r="I15" s="35">
        <v>9.5</v>
      </c>
      <c r="J15" s="35">
        <f t="shared" si="3"/>
        <v>17</v>
      </c>
      <c r="K15" s="2">
        <v>18</v>
      </c>
      <c r="L15" s="35">
        <f t="shared" si="4"/>
        <v>0</v>
      </c>
      <c r="M15" s="35">
        <v>18</v>
      </c>
      <c r="N15" s="35">
        <f t="shared" si="5"/>
        <v>0</v>
      </c>
      <c r="O15" s="2">
        <v>5</v>
      </c>
      <c r="P15" s="35">
        <f t="shared" si="6"/>
        <v>26</v>
      </c>
      <c r="Q15" s="2">
        <v>18</v>
      </c>
      <c r="R15" s="35">
        <f t="shared" si="7"/>
        <v>0</v>
      </c>
      <c r="S15" s="2">
        <f t="shared" si="8"/>
        <v>93</v>
      </c>
      <c r="T15" s="2">
        <v>12</v>
      </c>
    </row>
    <row r="16" spans="1:20" s="36" customFormat="1" ht="15" customHeight="1">
      <c r="A16" s="27">
        <v>15</v>
      </c>
      <c r="B16" s="2" t="s">
        <v>23</v>
      </c>
      <c r="C16" s="2">
        <v>15</v>
      </c>
      <c r="D16" s="2">
        <f t="shared" si="0"/>
        <v>6</v>
      </c>
      <c r="E16" s="35">
        <v>18</v>
      </c>
      <c r="F16" s="35">
        <f t="shared" si="1"/>
        <v>0</v>
      </c>
      <c r="G16" s="2">
        <v>8.5</v>
      </c>
      <c r="H16" s="35">
        <f t="shared" si="2"/>
        <v>19</v>
      </c>
      <c r="I16" s="35">
        <v>18</v>
      </c>
      <c r="J16" s="35">
        <f t="shared" si="3"/>
        <v>0</v>
      </c>
      <c r="K16" s="2">
        <v>18</v>
      </c>
      <c r="L16" s="35">
        <f t="shared" si="4"/>
        <v>0</v>
      </c>
      <c r="M16" s="35">
        <v>10</v>
      </c>
      <c r="N16" s="35">
        <f t="shared" si="5"/>
        <v>16</v>
      </c>
      <c r="O16" s="2">
        <v>18</v>
      </c>
      <c r="P16" s="35">
        <f t="shared" si="6"/>
        <v>0</v>
      </c>
      <c r="Q16" s="2">
        <v>18</v>
      </c>
      <c r="R16" s="35">
        <f t="shared" si="7"/>
        <v>0</v>
      </c>
      <c r="S16" s="2">
        <f t="shared" si="8"/>
        <v>41</v>
      </c>
      <c r="T16" s="2">
        <v>13</v>
      </c>
    </row>
    <row r="17" spans="1:20" s="36" customFormat="1" ht="15" customHeight="1">
      <c r="A17" s="27">
        <v>9</v>
      </c>
      <c r="B17" s="2" t="s">
        <v>63</v>
      </c>
      <c r="C17" s="2">
        <v>18</v>
      </c>
      <c r="D17" s="2">
        <f t="shared" si="0"/>
        <v>0</v>
      </c>
      <c r="E17" s="35">
        <v>18</v>
      </c>
      <c r="F17" s="35">
        <f t="shared" si="1"/>
        <v>0</v>
      </c>
      <c r="G17" s="2">
        <v>18</v>
      </c>
      <c r="H17" s="35">
        <f t="shared" si="2"/>
        <v>0</v>
      </c>
      <c r="I17" s="35">
        <v>14</v>
      </c>
      <c r="J17" s="35">
        <f t="shared" si="3"/>
        <v>8</v>
      </c>
      <c r="K17" s="2">
        <v>18</v>
      </c>
      <c r="L17" s="35">
        <f t="shared" si="4"/>
        <v>0</v>
      </c>
      <c r="M17" s="35">
        <v>12</v>
      </c>
      <c r="N17" s="35">
        <f t="shared" si="5"/>
        <v>12</v>
      </c>
      <c r="O17" s="2">
        <v>18</v>
      </c>
      <c r="P17" s="35">
        <f t="shared" si="6"/>
        <v>0</v>
      </c>
      <c r="Q17" s="2">
        <v>10</v>
      </c>
      <c r="R17" s="35">
        <f t="shared" si="7"/>
        <v>16</v>
      </c>
      <c r="S17" s="2">
        <f t="shared" si="8"/>
        <v>36</v>
      </c>
      <c r="T17" s="2">
        <v>14</v>
      </c>
    </row>
    <row r="18" spans="1:20" s="36" customFormat="1" ht="15" customHeight="1">
      <c r="A18" s="27">
        <v>6</v>
      </c>
      <c r="B18" s="2" t="s">
        <v>10</v>
      </c>
      <c r="C18" s="2">
        <v>11</v>
      </c>
      <c r="D18" s="2">
        <f t="shared" si="0"/>
        <v>14</v>
      </c>
      <c r="E18" s="35">
        <v>18</v>
      </c>
      <c r="F18" s="35">
        <f t="shared" si="1"/>
        <v>0</v>
      </c>
      <c r="G18" s="2">
        <v>18</v>
      </c>
      <c r="H18" s="35">
        <f t="shared" si="2"/>
        <v>0</v>
      </c>
      <c r="I18" s="35">
        <v>12</v>
      </c>
      <c r="J18" s="35">
        <f t="shared" si="3"/>
        <v>12</v>
      </c>
      <c r="K18" s="2">
        <v>18</v>
      </c>
      <c r="L18" s="35">
        <f t="shared" si="4"/>
        <v>0</v>
      </c>
      <c r="M18" s="35">
        <v>18</v>
      </c>
      <c r="N18" s="35">
        <f t="shared" si="5"/>
        <v>0</v>
      </c>
      <c r="O18" s="2">
        <v>18</v>
      </c>
      <c r="P18" s="35">
        <f t="shared" si="6"/>
        <v>0</v>
      </c>
      <c r="Q18" s="2">
        <v>18</v>
      </c>
      <c r="R18" s="35">
        <f t="shared" si="7"/>
        <v>0</v>
      </c>
      <c r="S18" s="2">
        <f t="shared" si="8"/>
        <v>26</v>
      </c>
      <c r="T18" s="2">
        <v>15</v>
      </c>
    </row>
    <row r="19" spans="1:20" s="36" customFormat="1" ht="15" customHeight="1">
      <c r="A19" s="27">
        <v>4</v>
      </c>
      <c r="B19" s="2" t="s">
        <v>24</v>
      </c>
      <c r="C19" s="2">
        <v>13</v>
      </c>
      <c r="D19" s="2">
        <f t="shared" si="0"/>
        <v>10</v>
      </c>
      <c r="E19" s="35">
        <v>18</v>
      </c>
      <c r="F19" s="35">
        <f t="shared" si="1"/>
        <v>0</v>
      </c>
      <c r="G19" s="2">
        <v>10.5</v>
      </c>
      <c r="H19" s="35">
        <f t="shared" si="2"/>
        <v>15</v>
      </c>
      <c r="I19" s="35">
        <v>18</v>
      </c>
      <c r="J19" s="35">
        <f t="shared" si="3"/>
        <v>0</v>
      </c>
      <c r="K19" s="2">
        <v>18</v>
      </c>
      <c r="L19" s="35">
        <f t="shared" si="4"/>
        <v>0</v>
      </c>
      <c r="M19" s="35">
        <v>18</v>
      </c>
      <c r="N19" s="35">
        <f t="shared" si="5"/>
        <v>0</v>
      </c>
      <c r="O19" s="2">
        <v>18</v>
      </c>
      <c r="P19" s="35">
        <f t="shared" si="6"/>
        <v>0</v>
      </c>
      <c r="Q19" s="2">
        <v>18</v>
      </c>
      <c r="R19" s="35">
        <f t="shared" si="7"/>
        <v>0</v>
      </c>
      <c r="S19" s="2">
        <f t="shared" si="8"/>
        <v>25</v>
      </c>
      <c r="T19" s="2">
        <v>16</v>
      </c>
    </row>
    <row r="20" spans="1:20" s="36" customFormat="1" ht="15" customHeight="1">
      <c r="A20" s="27">
        <v>3</v>
      </c>
      <c r="B20" s="2" t="s">
        <v>64</v>
      </c>
      <c r="C20" s="2">
        <v>12</v>
      </c>
      <c r="D20" s="2">
        <f t="shared" si="0"/>
        <v>12</v>
      </c>
      <c r="E20" s="35">
        <v>18</v>
      </c>
      <c r="F20" s="35">
        <f t="shared" si="1"/>
        <v>0</v>
      </c>
      <c r="G20" s="2">
        <v>12</v>
      </c>
      <c r="H20" s="35">
        <f t="shared" si="2"/>
        <v>12</v>
      </c>
      <c r="I20" s="35">
        <v>18</v>
      </c>
      <c r="J20" s="35">
        <f t="shared" si="3"/>
        <v>0</v>
      </c>
      <c r="K20" s="2">
        <v>18</v>
      </c>
      <c r="L20" s="35">
        <f t="shared" si="4"/>
        <v>0</v>
      </c>
      <c r="M20" s="35">
        <v>18</v>
      </c>
      <c r="N20" s="35">
        <f t="shared" si="5"/>
        <v>0</v>
      </c>
      <c r="O20" s="2">
        <v>18</v>
      </c>
      <c r="P20" s="35">
        <f t="shared" si="6"/>
        <v>0</v>
      </c>
      <c r="Q20" s="2">
        <v>18</v>
      </c>
      <c r="R20" s="35">
        <f t="shared" si="7"/>
        <v>0</v>
      </c>
      <c r="S20" s="2">
        <f t="shared" si="8"/>
        <v>24</v>
      </c>
      <c r="T20" s="2">
        <v>17</v>
      </c>
    </row>
    <row r="25" spans="2:39" ht="12.75">
      <c r="B25" t="s">
        <v>117</v>
      </c>
      <c r="N25" t="s">
        <v>118</v>
      </c>
      <c r="AI25" s="18"/>
      <c r="AK25" s="18"/>
      <c r="AL25" s="18"/>
      <c r="AM25" s="18"/>
    </row>
    <row r="26" spans="35:39" ht="12.75">
      <c r="AI26" s="18"/>
      <c r="AK26" s="18"/>
      <c r="AL26" s="18"/>
      <c r="AM26" s="18"/>
    </row>
    <row r="27" spans="35:39" ht="12.75">
      <c r="AI27" s="18"/>
      <c r="AK27" s="18"/>
      <c r="AL27" s="18"/>
      <c r="AM27" s="18"/>
    </row>
    <row r="28" spans="2:39" ht="12.75">
      <c r="B28" t="s">
        <v>119</v>
      </c>
      <c r="N28" t="s">
        <v>120</v>
      </c>
      <c r="AI28" s="18"/>
      <c r="AK28" s="18"/>
      <c r="AL28" s="18"/>
      <c r="AM28" s="18"/>
    </row>
    <row r="29" spans="2:6" ht="15.75">
      <c r="B29" s="4"/>
      <c r="D29" s="4"/>
      <c r="F29" s="4"/>
    </row>
    <row r="30" spans="2:6" ht="15.75">
      <c r="B30" s="4"/>
      <c r="D30" s="4"/>
      <c r="F30" s="4"/>
    </row>
    <row r="31" spans="2:6" ht="15.75">
      <c r="B31" s="4"/>
      <c r="D31" s="4"/>
      <c r="F31" s="4"/>
    </row>
    <row r="32" spans="2:6" ht="15.75">
      <c r="B32" s="4"/>
      <c r="D32" s="4"/>
      <c r="F32" s="4"/>
    </row>
    <row r="33" spans="2:6" ht="15.75">
      <c r="B33" s="4"/>
      <c r="D33" s="4"/>
      <c r="F33" s="4"/>
    </row>
    <row r="34" spans="2:6" ht="15.75">
      <c r="B34" s="4"/>
      <c r="D34" s="4"/>
      <c r="F34" s="4"/>
    </row>
    <row r="35" spans="2:6" ht="15.75">
      <c r="B35" s="4"/>
      <c r="D35" s="4"/>
      <c r="F35" s="4"/>
    </row>
    <row r="36" spans="2:6" ht="15.75">
      <c r="B36" s="4"/>
      <c r="D36" s="4"/>
      <c r="F36" s="4"/>
    </row>
    <row r="37" spans="2:6" ht="15.75">
      <c r="B37" s="4"/>
      <c r="D37" s="4"/>
      <c r="F37" s="4"/>
    </row>
    <row r="38" spans="2:6" ht="15.75">
      <c r="B38" s="4"/>
      <c r="D38" s="4"/>
      <c r="F38" s="4"/>
    </row>
    <row r="39" spans="2:6" ht="15.75">
      <c r="B39" s="4"/>
      <c r="D39" s="4"/>
      <c r="F39" s="4"/>
    </row>
    <row r="40" spans="2:6" ht="15.75">
      <c r="B40" s="4"/>
      <c r="D40" s="4"/>
      <c r="F40" s="4"/>
    </row>
    <row r="41" spans="2:6" ht="15.75">
      <c r="B41" s="4"/>
      <c r="D41" s="4"/>
      <c r="F41" s="4"/>
    </row>
    <row r="42" spans="2:6" ht="15.75">
      <c r="B42" s="4"/>
      <c r="D42" s="4"/>
      <c r="F42" s="4"/>
    </row>
    <row r="43" spans="2:6" ht="15.75">
      <c r="B43" s="4"/>
      <c r="D43" s="4"/>
      <c r="F43" s="4"/>
    </row>
    <row r="44" spans="2:6" ht="15.75">
      <c r="B44" s="4"/>
      <c r="D44" s="4"/>
      <c r="F44" s="4"/>
    </row>
    <row r="45" spans="2:6" ht="15.75">
      <c r="B45" s="4"/>
      <c r="D45" s="4"/>
      <c r="F45" s="4"/>
    </row>
  </sheetData>
  <sheetProtection/>
  <mergeCells count="18">
    <mergeCell ref="S1:S3"/>
    <mergeCell ref="T1:T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K2:K3"/>
    <mergeCell ref="L2:L3"/>
    <mergeCell ref="M2:M3"/>
    <mergeCell ref="N2:N3"/>
    <mergeCell ref="O2:O3"/>
    <mergeCell ref="P2:P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&amp;LРождественские Старты - 2012&amp;C&amp;"Arial Cyr,полужирный"Индивидуальное лазание
мужчины&amp;RГПЗ "Столбы" 6-8 января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Admin</cp:lastModifiedBy>
  <cp:lastPrinted>2012-01-11T06:58:09Z</cp:lastPrinted>
  <dcterms:created xsi:type="dcterms:W3CDTF">2010-03-05T14:45:16Z</dcterms:created>
  <dcterms:modified xsi:type="dcterms:W3CDTF">2012-01-20T05:44:14Z</dcterms:modified>
  <cp:category/>
  <cp:version/>
  <cp:contentType/>
  <cp:contentStatus/>
</cp:coreProperties>
</file>