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30" activeTab="0"/>
  </bookViews>
  <sheets>
    <sheet name="М школа" sheetId="1" r:id="rId1"/>
    <sheet name="Ж школа" sheetId="2" r:id="rId2"/>
  </sheets>
  <definedNames/>
  <calcPr fullCalcOnLoad="1"/>
</workbook>
</file>

<file path=xl/sharedStrings.xml><?xml version="1.0" encoding="utf-8"?>
<sst xmlns="http://schemas.openxmlformats.org/spreadsheetml/2006/main" count="63" uniqueCount="42">
  <si>
    <t xml:space="preserve"> </t>
  </si>
  <si>
    <t>КОМАНДА</t>
  </si>
  <si>
    <t>ЖЕНЩИНЫ</t>
  </si>
  <si>
    <t>МУЖЧИНЫ</t>
  </si>
  <si>
    <t>ВЫСОТА ПОДЪЕМА</t>
  </si>
  <si>
    <t>ШТРАФ</t>
  </si>
  <si>
    <t>ВРЕМЯ</t>
  </si>
  <si>
    <t>МЕСТО</t>
  </si>
  <si>
    <t>ШКОЛА</t>
  </si>
  <si>
    <t>БАЛЛЫ</t>
  </si>
  <si>
    <t>ТЕХНИЧЕСКИЙ КЛАСС                                                                                                  15 ИЮЛЯ - 01 АВГУСТА 2011 г.</t>
  </si>
  <si>
    <t>ЧЕМПИОНАТ  РОССИИ ПО АЛЬПИНИЗМУ                                                            горный массив ЗАМИН - КАРОР</t>
  </si>
  <si>
    <t>АЗЕРБАЙДЖАН</t>
  </si>
  <si>
    <t>САНТ-ПЕТЕРБУРГ - 1</t>
  </si>
  <si>
    <t>КАЗАХСТАН</t>
  </si>
  <si>
    <t>САНТ-ПЕТЕРБУРГ - 2</t>
  </si>
  <si>
    <t>МОСКВА</t>
  </si>
  <si>
    <t>КРАСНОЯРСК - 1</t>
  </si>
  <si>
    <t>УКРАИНА</t>
  </si>
  <si>
    <t>ЧЕМПИОНАТ СНГ  И  РОССИИ ПО АЛЬПИНИЗМУ                                                 горный массив ЗАМИН - КАРОР</t>
  </si>
  <si>
    <t>РОСТОВ-НА-ДОНУ - 2</t>
  </si>
  <si>
    <t>РОСТОВ-НА-ДОНУ - 3</t>
  </si>
  <si>
    <t>РОСТОВ-НА-ДОНУ - 1</t>
  </si>
  <si>
    <t>РОСТОВ-НА-ДОНУ - 4</t>
  </si>
  <si>
    <t>Тм=11,3 (м-т Бушманова №37)</t>
  </si>
  <si>
    <t>ОБЩЕЕ ВРЕМЯ</t>
  </si>
  <si>
    <t>Тм=15,6 (м-т Ефимова №44б)</t>
  </si>
  <si>
    <t>протяженность= 90 М</t>
  </si>
  <si>
    <t xml:space="preserve">     - где Тн баллов - худший результат из всех команд, прошедших трассу школы.</t>
  </si>
  <si>
    <t>Результат связки в метрах вычисляется как среднеарифметическое от суммы результатов (в метрах) каждого участника.</t>
  </si>
  <si>
    <t>6.3.  Результат команды, закончившей маршрут школы, рассчитывается по следующей формуле:</t>
  </si>
  <si>
    <t xml:space="preserve"> (время связки)</t>
  </si>
  <si>
    <t>6.4.  Результат команды, не закончившей маршрут школы (контрольное время или срыв),  рассчитывается по следующей формуле:</t>
  </si>
  <si>
    <t>(Тн баллов)  х  (результат связки  в метрах)</t>
  </si>
  <si>
    <t>РОСТОВ-НА-ДОНУ - 6</t>
  </si>
  <si>
    <t>РОСТОВ-НА-ДОНУ - 5</t>
  </si>
  <si>
    <t>КРАСНОЯРСК - 2</t>
  </si>
  <si>
    <t>КРАСНОЯРСК - 3</t>
  </si>
  <si>
    <t xml:space="preserve">      (15,6)  х  (лучшее время)                                                                                                            </t>
  </si>
  <si>
    <t xml:space="preserve">      (11,3)  х  (лучшее время)                                                                                                            </t>
  </si>
  <si>
    <t>в сек</t>
  </si>
  <si>
    <t>протяженность трассы= 140 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</si>
</sst>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1" fontId="3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horizontal="center" vertical="center"/>
    </xf>
    <xf numFmtId="21" fontId="4" fillId="33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75" zoomScaleNormal="75" zoomScalePageLayoutView="0" workbookViewId="0" topLeftCell="A4">
      <selection activeCell="J8" sqref="J8"/>
    </sheetView>
  </sheetViews>
  <sheetFormatPr defaultColWidth="9.140625" defaultRowHeight="15"/>
  <cols>
    <col min="1" max="1" width="4.57421875" style="4" customWidth="1"/>
    <col min="2" max="2" width="36.421875" style="4" customWidth="1"/>
    <col min="3" max="3" width="14.7109375" style="4" customWidth="1"/>
    <col min="4" max="4" width="14.28125" style="10" customWidth="1"/>
    <col min="5" max="6" width="14.00390625" style="10" customWidth="1"/>
    <col min="7" max="7" width="21.7109375" style="25" customWidth="1"/>
    <col min="8" max="8" width="14.00390625" style="4" customWidth="1"/>
    <col min="9" max="9" width="14.7109375" style="4" customWidth="1"/>
    <col min="10" max="10" width="14.00390625" style="33" customWidth="1"/>
    <col min="11" max="11" width="14.00390625" style="3" customWidth="1"/>
    <col min="12" max="16384" width="9.140625" style="3" customWidth="1"/>
  </cols>
  <sheetData>
    <row r="1" spans="2:9" ht="18.75">
      <c r="B1" s="35" t="s">
        <v>19</v>
      </c>
      <c r="C1" s="35"/>
      <c r="D1" s="35"/>
      <c r="E1" s="35"/>
      <c r="F1" s="35"/>
      <c r="G1" s="35"/>
      <c r="H1" s="35"/>
      <c r="I1" s="35"/>
    </row>
    <row r="2" spans="2:9" ht="18.75">
      <c r="B2" s="35" t="s">
        <v>10</v>
      </c>
      <c r="C2" s="35"/>
      <c r="D2" s="35"/>
      <c r="E2" s="35"/>
      <c r="F2" s="35"/>
      <c r="G2" s="35"/>
      <c r="H2" s="35"/>
      <c r="I2" s="35"/>
    </row>
    <row r="3" spans="2:9" ht="18.75">
      <c r="B3" s="8" t="s">
        <v>3</v>
      </c>
      <c r="C3" s="7"/>
      <c r="D3" s="9"/>
      <c r="E3" s="9"/>
      <c r="F3" s="9"/>
      <c r="G3" s="24"/>
      <c r="H3" s="7"/>
      <c r="I3" s="1"/>
    </row>
    <row r="4" ht="18.75">
      <c r="B4" s="8" t="s">
        <v>8</v>
      </c>
    </row>
    <row r="6" spans="1:11" s="4" customFormat="1" ht="41.25" customHeight="1">
      <c r="A6" s="5"/>
      <c r="B6" s="5" t="s">
        <v>1</v>
      </c>
      <c r="C6" s="6" t="s">
        <v>4</v>
      </c>
      <c r="D6" s="11" t="s">
        <v>5</v>
      </c>
      <c r="E6" s="11" t="s">
        <v>6</v>
      </c>
      <c r="F6" s="12" t="s">
        <v>25</v>
      </c>
      <c r="G6" s="26" t="s">
        <v>40</v>
      </c>
      <c r="H6" s="5" t="s">
        <v>9</v>
      </c>
      <c r="I6" s="34" t="s">
        <v>7</v>
      </c>
      <c r="J6" s="23" t="s">
        <v>9</v>
      </c>
      <c r="K6" s="5" t="s">
        <v>7</v>
      </c>
    </row>
    <row r="7" spans="1:13" ht="49.5" customHeight="1">
      <c r="A7" s="5">
        <v>9</v>
      </c>
      <c r="B7" s="5" t="s">
        <v>18</v>
      </c>
      <c r="C7" s="23"/>
      <c r="D7" s="11">
        <v>0</v>
      </c>
      <c r="E7" s="11">
        <v>0.02025462962962963</v>
      </c>
      <c r="F7" s="11">
        <f aca="true" t="shared" si="0" ref="F7:F15">D7+E7</f>
        <v>0.02025462962962963</v>
      </c>
      <c r="G7" s="30">
        <f>29*60+50</f>
        <v>1790</v>
      </c>
      <c r="H7" s="23">
        <v>15.6</v>
      </c>
      <c r="I7" s="34">
        <v>1</v>
      </c>
      <c r="J7" s="23">
        <v>15.6</v>
      </c>
      <c r="K7" s="5">
        <v>1</v>
      </c>
      <c r="M7" s="3" t="s">
        <v>0</v>
      </c>
    </row>
    <row r="8" spans="1:15" ht="49.5" customHeight="1">
      <c r="A8" s="5">
        <v>7</v>
      </c>
      <c r="B8" s="5" t="s">
        <v>17</v>
      </c>
      <c r="C8" s="23"/>
      <c r="D8" s="11">
        <v>0</v>
      </c>
      <c r="E8" s="11">
        <v>0.02199074074074074</v>
      </c>
      <c r="F8" s="11">
        <f t="shared" si="0"/>
        <v>0.02199074074074074</v>
      </c>
      <c r="G8" s="27">
        <f>31*60+40</f>
        <v>1900</v>
      </c>
      <c r="H8" s="23">
        <f>I14*G10/G8</f>
        <v>10.189473684210526</v>
      </c>
      <c r="I8" s="34">
        <v>2</v>
      </c>
      <c r="J8" s="23">
        <v>14.696842105263158</v>
      </c>
      <c r="K8" s="5">
        <v>2</v>
      </c>
      <c r="O8" s="3" t="s">
        <v>0</v>
      </c>
    </row>
    <row r="9" spans="1:11" ht="49.5" customHeight="1">
      <c r="A9" s="5">
        <v>4</v>
      </c>
      <c r="B9" s="5" t="s">
        <v>15</v>
      </c>
      <c r="C9" s="23"/>
      <c r="D9" s="11">
        <v>0</v>
      </c>
      <c r="E9" s="11">
        <v>0.022314814814814815</v>
      </c>
      <c r="F9" s="11">
        <f t="shared" si="0"/>
        <v>0.022314814814814815</v>
      </c>
      <c r="G9" s="27">
        <f>32*60+8</f>
        <v>1928</v>
      </c>
      <c r="H9" s="23">
        <f>I18*G14/G9</f>
        <v>0</v>
      </c>
      <c r="I9" s="34">
        <v>3</v>
      </c>
      <c r="J9" s="23">
        <v>14.483402489626556</v>
      </c>
      <c r="K9" s="5">
        <v>3</v>
      </c>
    </row>
    <row r="10" spans="1:11" ht="49.5" customHeight="1">
      <c r="A10" s="5">
        <v>3</v>
      </c>
      <c r="B10" s="5" t="s">
        <v>14</v>
      </c>
      <c r="C10" s="23"/>
      <c r="D10" s="11">
        <v>0</v>
      </c>
      <c r="E10" s="11">
        <v>0.02800925925925926</v>
      </c>
      <c r="F10" s="11">
        <f t="shared" si="0"/>
        <v>0.02800925925925926</v>
      </c>
      <c r="G10" s="27">
        <f>40*60+20</f>
        <v>2420</v>
      </c>
      <c r="H10" s="23">
        <f>I20*G16/G10</f>
        <v>0</v>
      </c>
      <c r="I10" s="34">
        <v>4</v>
      </c>
      <c r="J10" s="23">
        <v>11.538842975206611</v>
      </c>
      <c r="K10" s="5">
        <v>4</v>
      </c>
    </row>
    <row r="11" spans="1:11" ht="49.5" customHeight="1">
      <c r="A11" s="5">
        <v>2</v>
      </c>
      <c r="B11" s="5" t="s">
        <v>13</v>
      </c>
      <c r="C11" s="23"/>
      <c r="D11" s="11">
        <v>0</v>
      </c>
      <c r="E11" s="11">
        <v>0.02832175925925926</v>
      </c>
      <c r="F11" s="11">
        <f t="shared" si="0"/>
        <v>0.02832175925925926</v>
      </c>
      <c r="G11" s="27">
        <f>40*60+47</f>
        <v>2447</v>
      </c>
      <c r="H11" s="23">
        <f>I22*G18/G11</f>
        <v>0</v>
      </c>
      <c r="I11" s="34">
        <v>5</v>
      </c>
      <c r="J11" s="23">
        <v>11.411524315488354</v>
      </c>
      <c r="K11" s="5">
        <v>5</v>
      </c>
    </row>
    <row r="12" spans="1:11" ht="49.5" customHeight="1">
      <c r="A12" s="5">
        <v>11</v>
      </c>
      <c r="B12" s="5" t="s">
        <v>22</v>
      </c>
      <c r="C12" s="23"/>
      <c r="D12" s="11">
        <v>0</v>
      </c>
      <c r="E12" s="11">
        <v>0.02832175925925926</v>
      </c>
      <c r="F12" s="11">
        <f t="shared" si="0"/>
        <v>0.02832175925925926</v>
      </c>
      <c r="G12" s="27">
        <f>40*60+47</f>
        <v>2447</v>
      </c>
      <c r="H12" s="23">
        <f>I14*G10/G12</f>
        <v>7.911728647323253</v>
      </c>
      <c r="I12" s="34">
        <v>5</v>
      </c>
      <c r="J12" s="23">
        <v>11.411524315488354</v>
      </c>
      <c r="K12" s="5">
        <v>5</v>
      </c>
    </row>
    <row r="13" spans="1:11" ht="49.5" customHeight="1">
      <c r="A13" s="5">
        <v>10</v>
      </c>
      <c r="B13" s="5" t="s">
        <v>21</v>
      </c>
      <c r="C13" s="23"/>
      <c r="D13" s="11">
        <v>0</v>
      </c>
      <c r="E13" s="11">
        <v>0.0428587962962963</v>
      </c>
      <c r="F13" s="11">
        <f t="shared" si="0"/>
        <v>0.0428587962962963</v>
      </c>
      <c r="G13" s="27">
        <f>61*60+43</f>
        <v>3703</v>
      </c>
      <c r="H13" s="23">
        <f>I16*G12/G13</f>
        <v>6.608155549554415</v>
      </c>
      <c r="I13" s="34">
        <v>7</v>
      </c>
      <c r="J13" s="23">
        <v>7.540912773426951</v>
      </c>
      <c r="K13" s="5">
        <v>7</v>
      </c>
    </row>
    <row r="14" spans="1:11" ht="49.5" customHeight="1">
      <c r="A14" s="5">
        <v>6</v>
      </c>
      <c r="B14" s="5" t="s">
        <v>23</v>
      </c>
      <c r="C14" s="23"/>
      <c r="D14" s="11">
        <v>0</v>
      </c>
      <c r="E14" s="11">
        <v>0.04363425925925926</v>
      </c>
      <c r="F14" s="11">
        <f t="shared" si="0"/>
        <v>0.04363425925925926</v>
      </c>
      <c r="G14" s="27">
        <f>62*60+50</f>
        <v>3770</v>
      </c>
      <c r="H14" s="23">
        <f>I21*G17/G14</f>
        <v>0</v>
      </c>
      <c r="I14" s="34">
        <v>8</v>
      </c>
      <c r="J14" s="23">
        <v>7.406896551724138</v>
      </c>
      <c r="K14" s="5">
        <v>8</v>
      </c>
    </row>
    <row r="15" spans="1:11" ht="49.5" customHeight="1">
      <c r="A15" s="5">
        <v>5</v>
      </c>
      <c r="B15" s="5" t="s">
        <v>16</v>
      </c>
      <c r="C15" s="23"/>
      <c r="D15" s="11">
        <v>0</v>
      </c>
      <c r="E15" s="11">
        <v>0.05480324074074074</v>
      </c>
      <c r="F15" s="11">
        <f t="shared" si="0"/>
        <v>0.05480324074074074</v>
      </c>
      <c r="G15" s="27">
        <f>78*60+55</f>
        <v>4735</v>
      </c>
      <c r="H15" s="32">
        <f>I23*G19/G15</f>
        <v>0</v>
      </c>
      <c r="I15" s="34">
        <v>9</v>
      </c>
      <c r="J15" s="23">
        <v>5.897360084477297</v>
      </c>
      <c r="K15" s="5">
        <v>9</v>
      </c>
    </row>
    <row r="16" spans="1:11" ht="49.5" customHeight="1">
      <c r="A16" s="5">
        <v>8</v>
      </c>
      <c r="B16" s="5" t="s">
        <v>20</v>
      </c>
      <c r="C16" s="23">
        <v>140</v>
      </c>
      <c r="D16" s="11"/>
      <c r="E16" s="11"/>
      <c r="F16" s="11"/>
      <c r="G16" s="27"/>
      <c r="H16" s="23">
        <f>H13*C16/140</f>
        <v>6.608155549554415</v>
      </c>
      <c r="I16" s="34">
        <v>10</v>
      </c>
      <c r="J16" s="23">
        <v>5.897360084477297</v>
      </c>
      <c r="K16" s="5">
        <v>10</v>
      </c>
    </row>
    <row r="17" spans="1:11" ht="49.5" customHeight="1">
      <c r="A17" s="5">
        <v>1</v>
      </c>
      <c r="B17" s="5" t="s">
        <v>12</v>
      </c>
      <c r="C17" s="23">
        <v>76</v>
      </c>
      <c r="D17" s="11"/>
      <c r="E17" s="11"/>
      <c r="F17" s="11"/>
      <c r="G17" s="27"/>
      <c r="H17" s="23">
        <f>H21*C17/140</f>
        <v>0</v>
      </c>
      <c r="I17" s="34">
        <v>11</v>
      </c>
      <c r="J17" s="23">
        <v>3.2014240458591043</v>
      </c>
      <c r="K17" s="5">
        <v>11</v>
      </c>
    </row>
    <row r="19" spans="2:9" ht="18.75">
      <c r="B19" s="13" t="s">
        <v>30</v>
      </c>
      <c r="C19" s="3"/>
      <c r="D19" s="3"/>
      <c r="E19" s="3"/>
      <c r="F19" s="3"/>
      <c r="G19" s="28"/>
      <c r="H19" s="3"/>
      <c r="I19" s="3">
        <v>15.6</v>
      </c>
    </row>
    <row r="20" spans="1:9" ht="18.75">
      <c r="A20" s="15" t="s">
        <v>38</v>
      </c>
      <c r="B20" s="16"/>
      <c r="C20" s="15"/>
      <c r="D20" s="15"/>
      <c r="E20" s="15"/>
      <c r="F20" s="15"/>
      <c r="G20" s="29"/>
      <c r="H20" s="15"/>
      <c r="I20" s="15"/>
    </row>
    <row r="21" spans="2:9" ht="18.75">
      <c r="B21" s="14" t="s">
        <v>31</v>
      </c>
      <c r="C21" s="3"/>
      <c r="D21" s="3"/>
      <c r="E21" s="3"/>
      <c r="F21" s="3"/>
      <c r="G21" s="28"/>
      <c r="H21" s="3"/>
      <c r="I21" s="3"/>
    </row>
    <row r="23" ht="18.75">
      <c r="B23" s="21" t="s">
        <v>26</v>
      </c>
    </row>
    <row r="25" spans="2:9" ht="18.75">
      <c r="B25" s="13" t="s">
        <v>32</v>
      </c>
      <c r="C25" s="3"/>
      <c r="D25" s="3"/>
      <c r="E25" s="3"/>
      <c r="F25" s="3"/>
      <c r="G25" s="28"/>
      <c r="H25" s="3"/>
      <c r="I25" s="3"/>
    </row>
    <row r="26" spans="2:9" ht="18.75">
      <c r="B26" s="17"/>
      <c r="C26" s="3"/>
      <c r="D26" s="3"/>
      <c r="E26" s="3"/>
      <c r="F26" s="3"/>
      <c r="G26" s="28"/>
      <c r="H26" s="3"/>
      <c r="I26" s="3"/>
    </row>
    <row r="27" spans="2:9" ht="18.75">
      <c r="B27" s="36" t="s">
        <v>33</v>
      </c>
      <c r="C27" s="36"/>
      <c r="D27" s="3"/>
      <c r="E27" s="3"/>
      <c r="F27" s="3"/>
      <c r="G27" s="28"/>
      <c r="H27" s="3"/>
      <c r="I27" s="3"/>
    </row>
    <row r="28" spans="2:9" ht="18.75">
      <c r="B28" s="37">
        <v>140</v>
      </c>
      <c r="C28" s="37"/>
      <c r="D28" s="3"/>
      <c r="E28" s="3"/>
      <c r="F28" s="3"/>
      <c r="G28" s="28"/>
      <c r="H28" s="3"/>
      <c r="I28" s="3"/>
    </row>
    <row r="29" spans="2:9" ht="18.75">
      <c r="B29" s="18"/>
      <c r="C29" s="3"/>
      <c r="D29" s="3"/>
      <c r="E29" s="3"/>
      <c r="F29" s="3"/>
      <c r="G29" s="28"/>
      <c r="H29" s="3"/>
      <c r="I29" s="3"/>
    </row>
    <row r="30" spans="2:9" ht="18.75">
      <c r="B30" s="13" t="s">
        <v>28</v>
      </c>
      <c r="C30" s="3"/>
      <c r="D30" s="3"/>
      <c r="E30" s="3"/>
      <c r="F30" s="3"/>
      <c r="G30" s="28"/>
      <c r="H30" s="3"/>
      <c r="I30" s="3"/>
    </row>
    <row r="31" spans="2:9" ht="18.75">
      <c r="B31" s="13"/>
      <c r="C31" s="3"/>
      <c r="D31" s="3"/>
      <c r="E31" s="3"/>
      <c r="F31" s="3"/>
      <c r="G31" s="28"/>
      <c r="H31" s="3"/>
      <c r="I31" s="3"/>
    </row>
    <row r="32" spans="2:9" ht="18.75">
      <c r="B32" s="13" t="s">
        <v>29</v>
      </c>
      <c r="C32" s="3"/>
      <c r="D32" s="3"/>
      <c r="E32" s="3"/>
      <c r="F32" s="3"/>
      <c r="G32" s="28"/>
      <c r="H32" s="3"/>
      <c r="I32" s="3"/>
    </row>
    <row r="33" ht="18.75">
      <c r="B33" s="20"/>
    </row>
    <row r="34" ht="18.75">
      <c r="B34" s="21" t="s">
        <v>41</v>
      </c>
    </row>
  </sheetData>
  <sheetProtection/>
  <mergeCells count="4">
    <mergeCell ref="B1:I1"/>
    <mergeCell ref="B2:I2"/>
    <mergeCell ref="B27:C27"/>
    <mergeCell ref="B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D1">
      <selection activeCell="J8" sqref="J8"/>
    </sheetView>
  </sheetViews>
  <sheetFormatPr defaultColWidth="9.140625" defaultRowHeight="15"/>
  <cols>
    <col min="1" max="1" width="4.57421875" style="4" customWidth="1"/>
    <col min="2" max="2" width="36.421875" style="3" customWidth="1"/>
    <col min="3" max="3" width="14.7109375" style="3" customWidth="1"/>
    <col min="4" max="4" width="14.28125" style="3" customWidth="1"/>
    <col min="5" max="8" width="14.00390625" style="3" customWidth="1"/>
    <col min="9" max="11" width="14.7109375" style="3" customWidth="1"/>
    <col min="12" max="16384" width="9.140625" style="3" customWidth="1"/>
  </cols>
  <sheetData>
    <row r="1" spans="2:9" ht="18.75">
      <c r="B1" s="35" t="s">
        <v>11</v>
      </c>
      <c r="C1" s="35"/>
      <c r="D1" s="35"/>
      <c r="E1" s="35"/>
      <c r="F1" s="35"/>
      <c r="G1" s="35"/>
      <c r="H1" s="35"/>
      <c r="I1" s="35"/>
    </row>
    <row r="2" spans="2:9" ht="18.75">
      <c r="B2" s="35" t="s">
        <v>10</v>
      </c>
      <c r="C2" s="35"/>
      <c r="D2" s="35"/>
      <c r="E2" s="35"/>
      <c r="F2" s="35"/>
      <c r="G2" s="35"/>
      <c r="H2" s="35"/>
      <c r="I2" s="35"/>
    </row>
    <row r="3" spans="2:3" ht="18.75">
      <c r="B3" s="2" t="s">
        <v>2</v>
      </c>
      <c r="C3" s="2"/>
    </row>
    <row r="4" ht="18.75">
      <c r="B4" s="2" t="s">
        <v>8</v>
      </c>
    </row>
    <row r="6" spans="1:11" s="4" customFormat="1" ht="41.25" customHeight="1">
      <c r="A6" s="5"/>
      <c r="B6" s="5" t="s">
        <v>1</v>
      </c>
      <c r="C6" s="6" t="s">
        <v>4</v>
      </c>
      <c r="D6" s="5" t="s">
        <v>5</v>
      </c>
      <c r="E6" s="5" t="s">
        <v>6</v>
      </c>
      <c r="F6" s="12" t="s">
        <v>25</v>
      </c>
      <c r="G6" s="31" t="s">
        <v>40</v>
      </c>
      <c r="H6" s="5" t="s">
        <v>9</v>
      </c>
      <c r="I6" s="34" t="s">
        <v>7</v>
      </c>
      <c r="J6" s="5" t="s">
        <v>9</v>
      </c>
      <c r="K6" s="5" t="s">
        <v>7</v>
      </c>
    </row>
    <row r="7" spans="1:11" ht="49.5" customHeight="1">
      <c r="A7" s="5">
        <v>4</v>
      </c>
      <c r="B7" s="5" t="s">
        <v>37</v>
      </c>
      <c r="C7" s="22"/>
      <c r="D7" s="11">
        <v>0</v>
      </c>
      <c r="E7" s="11">
        <v>0.029444444444444443</v>
      </c>
      <c r="F7" s="11">
        <f>D7+E7</f>
        <v>0.029444444444444443</v>
      </c>
      <c r="G7" s="30">
        <f>42*60+24</f>
        <v>2544</v>
      </c>
      <c r="H7" s="23">
        <f>I9*G7/G7</f>
        <v>3</v>
      </c>
      <c r="I7" s="34">
        <v>1</v>
      </c>
      <c r="J7" s="23">
        <v>11.3</v>
      </c>
      <c r="K7" s="5">
        <v>1</v>
      </c>
    </row>
    <row r="8" spans="1:11" ht="49.5" customHeight="1">
      <c r="A8" s="5">
        <v>3</v>
      </c>
      <c r="B8" s="5" t="s">
        <v>35</v>
      </c>
      <c r="C8" s="22"/>
      <c r="D8" s="11">
        <v>0</v>
      </c>
      <c r="E8" s="11">
        <v>0.03333333333333333</v>
      </c>
      <c r="F8" s="11">
        <f>D8+E8</f>
        <v>0.03333333333333333</v>
      </c>
      <c r="G8" s="27">
        <f>48*60</f>
        <v>2880</v>
      </c>
      <c r="H8" s="23">
        <f>I11*G9/G8</f>
        <v>0</v>
      </c>
      <c r="I8" s="34">
        <v>2</v>
      </c>
      <c r="J8" s="23">
        <v>9.981666666666667</v>
      </c>
      <c r="K8" s="5">
        <v>2</v>
      </c>
    </row>
    <row r="9" spans="1:11" ht="49.5" customHeight="1">
      <c r="A9" s="5">
        <v>1</v>
      </c>
      <c r="B9" s="5" t="s">
        <v>34</v>
      </c>
      <c r="C9" s="22"/>
      <c r="D9" s="11">
        <v>0</v>
      </c>
      <c r="E9" s="11">
        <v>0.03484953703703703</v>
      </c>
      <c r="F9" s="11">
        <f>D9+E9</f>
        <v>0.03484953703703703</v>
      </c>
      <c r="G9" s="27">
        <f>50*60+11</f>
        <v>3011</v>
      </c>
      <c r="H9" s="32">
        <f>I14*G12/G9</f>
        <v>0</v>
      </c>
      <c r="I9" s="34">
        <v>3</v>
      </c>
      <c r="J9" s="23">
        <v>9.54739289272667</v>
      </c>
      <c r="K9" s="5">
        <v>3</v>
      </c>
    </row>
    <row r="10" spans="1:11" ht="49.5" customHeight="1">
      <c r="A10" s="5">
        <v>2</v>
      </c>
      <c r="B10" s="5" t="s">
        <v>36</v>
      </c>
      <c r="C10" s="23">
        <v>90</v>
      </c>
      <c r="D10" s="11"/>
      <c r="E10" s="11"/>
      <c r="F10" s="11"/>
      <c r="G10" s="27"/>
      <c r="H10" s="23">
        <f>H9*C10/C10</f>
        <v>0</v>
      </c>
      <c r="I10" s="34">
        <v>3</v>
      </c>
      <c r="J10" s="23">
        <v>9.54739289272667</v>
      </c>
      <c r="K10" s="5">
        <v>4</v>
      </c>
    </row>
    <row r="12" spans="2:9" ht="18.75">
      <c r="B12" s="13" t="s">
        <v>30</v>
      </c>
      <c r="I12" s="3">
        <v>11.3</v>
      </c>
    </row>
    <row r="13" spans="1:10" ht="18.75">
      <c r="A13" s="15" t="s">
        <v>39</v>
      </c>
      <c r="B13" s="16"/>
      <c r="C13" s="15"/>
      <c r="D13" s="15"/>
      <c r="E13" s="15"/>
      <c r="F13" s="15"/>
      <c r="G13" s="15"/>
      <c r="H13" s="15"/>
      <c r="I13" s="15"/>
      <c r="J13" s="15"/>
    </row>
    <row r="14" ht="18.75">
      <c r="B14" s="14" t="s">
        <v>31</v>
      </c>
    </row>
    <row r="16" ht="18.75">
      <c r="B16" s="19" t="s">
        <v>24</v>
      </c>
    </row>
    <row r="19" ht="18.75">
      <c r="B19" s="13" t="s">
        <v>32</v>
      </c>
    </row>
    <row r="20" ht="18.75">
      <c r="B20" s="17"/>
    </row>
    <row r="21" spans="2:3" ht="18.75">
      <c r="B21" s="36" t="s">
        <v>33</v>
      </c>
      <c r="C21" s="36"/>
    </row>
    <row r="22" spans="2:3" ht="18.75">
      <c r="B22" s="37">
        <v>90</v>
      </c>
      <c r="C22" s="37"/>
    </row>
    <row r="23" ht="18.75">
      <c r="B23" s="18"/>
    </row>
    <row r="24" ht="18.75">
      <c r="B24" s="13" t="s">
        <v>28</v>
      </c>
    </row>
    <row r="25" ht="18.75">
      <c r="B25" s="13"/>
    </row>
    <row r="26" ht="18.75">
      <c r="B26" s="13" t="s">
        <v>29</v>
      </c>
    </row>
    <row r="28" ht="18.75">
      <c r="B28" s="19" t="s">
        <v>27</v>
      </c>
    </row>
    <row r="34" ht="18.75">
      <c r="B34" s="13"/>
    </row>
    <row r="35" ht="18.75">
      <c r="B35" s="13"/>
    </row>
    <row r="36" ht="18.75">
      <c r="B36" s="13"/>
    </row>
  </sheetData>
  <sheetProtection/>
  <mergeCells count="4">
    <mergeCell ref="B1:I1"/>
    <mergeCell ref="B2:I2"/>
    <mergeCell ref="B22:C22"/>
    <mergeCell ref="B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2011-07-15T13:21:32Z</cp:lastPrinted>
  <dcterms:created xsi:type="dcterms:W3CDTF">2006-09-28T05:33:49Z</dcterms:created>
  <dcterms:modified xsi:type="dcterms:W3CDTF">2011-07-19T07:10:08Z</dcterms:modified>
  <cp:category/>
  <cp:version/>
  <cp:contentType/>
  <cp:contentStatus/>
</cp:coreProperties>
</file>